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raki\Nextcloud\星間分子リスト\"/>
    </mc:Choice>
  </mc:AlternateContent>
  <xr:revisionPtr revIDLastSave="0" documentId="8_{9E9FABF9-7ED4-4315-91DE-08F032F1BADE}" xr6:coauthVersionLast="47" xr6:coauthVersionMax="47" xr10:uidLastSave="{00000000-0000-0000-0000-000000000000}"/>
  <bookViews>
    <workbookView xWindow="2025" yWindow="720" windowWidth="33960" windowHeight="19290" activeTab="1" xr2:uid="{00000000-000D-0000-FFFF-FFFF00000000}"/>
  </bookViews>
  <sheets>
    <sheet name="Readme" sheetId="1" r:id="rId1"/>
    <sheet name="List" sheetId="2" r:id="rId2"/>
    <sheet name="Powerpoint ready table" sheetId="7" r:id="rId3"/>
    <sheet name="Size Distribution" sheetId="3" r:id="rId4"/>
    <sheet name="Statistics" sheetId="6" r:id="rId5"/>
    <sheet name="Annual Number" sheetId="4" r:id="rId6"/>
    <sheet name="tentative, suggested &amp; rejected" sheetId="5" r:id="rId7"/>
  </sheets>
  <definedNames>
    <definedName name="_xlnm._FilterDatabase" localSheetId="1" hidden="1">List!$A$1:$AA$356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4" i="2" l="1"/>
  <c r="B2" i="6"/>
  <c r="C2" i="6"/>
  <c r="D2" i="6"/>
  <c r="E2" i="6"/>
  <c r="F2" i="6"/>
  <c r="G2" i="6"/>
  <c r="H2" i="6"/>
  <c r="I2" i="6"/>
  <c r="J2" i="6"/>
  <c r="K2" i="6"/>
  <c r="L2" i="6"/>
  <c r="M2" i="6"/>
  <c r="N2" i="6"/>
  <c r="B353" i="2"/>
  <c r="B352" i="2"/>
  <c r="B351" i="2"/>
  <c r="B91" i="4" a="1"/>
  <c r="B350" i="2"/>
  <c r="B349" i="2"/>
  <c r="B197" i="2"/>
  <c r="B347" i="2"/>
  <c r="N8" i="7"/>
  <c r="B348" i="2"/>
  <c r="L13" i="7"/>
  <c r="L12" i="7"/>
  <c r="B346" i="2"/>
  <c r="B344" i="2"/>
  <c r="B22" i="3"/>
  <c r="B345" i="2"/>
  <c r="B15" i="5"/>
  <c r="B343" i="2"/>
  <c r="B342" i="2"/>
  <c r="B341" i="2"/>
  <c r="B340" i="2"/>
  <c r="C1" i="7"/>
  <c r="E1" i="7" s="1"/>
  <c r="F1" i="7" s="1"/>
  <c r="G1" i="7" s="1"/>
  <c r="H1" i="7" s="1"/>
  <c r="I1" i="7" s="1"/>
  <c r="J1" i="7" s="1"/>
  <c r="K1" i="7" s="1"/>
  <c r="L1" i="7" s="1"/>
  <c r="M1" i="7" s="1"/>
  <c r="N1" i="7" s="1"/>
  <c r="B339" i="2"/>
  <c r="B338" i="2"/>
  <c r="B337" i="2"/>
  <c r="B336" i="2"/>
  <c r="B90" i="4" a="1"/>
  <c r="B335" i="2"/>
  <c r="B334" i="2"/>
  <c r="B333" i="2"/>
  <c r="B332" i="2"/>
  <c r="B331" i="2"/>
  <c r="B14" i="5"/>
  <c r="B330" i="2"/>
  <c r="B329" i="2"/>
  <c r="B328" i="2"/>
  <c r="B327" i="2"/>
  <c r="B326" i="2"/>
  <c r="B325" i="2"/>
  <c r="B324" i="2"/>
  <c r="B323" i="2"/>
  <c r="B322" i="2"/>
  <c r="B321" i="2"/>
  <c r="B320" i="2"/>
  <c r="B308" i="2"/>
  <c r="B290" i="2"/>
  <c r="B319" i="2"/>
  <c r="B318" i="2"/>
  <c r="B317" i="2"/>
  <c r="B316" i="2"/>
  <c r="B13" i="5"/>
  <c r="B12" i="5"/>
  <c r="B11" i="5"/>
  <c r="B10" i="5"/>
  <c r="B315" i="2"/>
  <c r="B314" i="2"/>
  <c r="B313" i="2"/>
  <c r="B312" i="2"/>
  <c r="B311" i="2"/>
  <c r="B310" i="2"/>
  <c r="B307" i="2"/>
  <c r="B89" i="4" a="1"/>
  <c r="B309" i="2"/>
  <c r="B80" i="2"/>
  <c r="B65" i="2"/>
  <c r="B59" i="2"/>
  <c r="B56" i="2"/>
  <c r="B90" i="2"/>
  <c r="B46" i="2"/>
  <c r="B17" i="2"/>
  <c r="B16" i="2"/>
  <c r="B26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88" i="4" a="1"/>
  <c r="B293" i="2"/>
  <c r="B292" i="2"/>
  <c r="B291" i="2"/>
  <c r="B289" i="2"/>
  <c r="B288" i="2"/>
  <c r="B287" i="2"/>
  <c r="B286" i="2"/>
  <c r="B285" i="2"/>
  <c r="B258" i="2"/>
  <c r="B257" i="2"/>
  <c r="B273" i="2"/>
  <c r="B284" i="2"/>
  <c r="B283" i="2"/>
  <c r="B282" i="2"/>
  <c r="B281" i="2"/>
  <c r="B280" i="2"/>
  <c r="B279" i="2"/>
  <c r="B278" i="2"/>
  <c r="B277" i="2"/>
  <c r="B276" i="2"/>
  <c r="B275" i="2"/>
  <c r="B274" i="2"/>
  <c r="B272" i="2"/>
  <c r="B271" i="2"/>
  <c r="B270" i="2"/>
  <c r="B269" i="2"/>
  <c r="B87" i="4"/>
  <c r="B268" i="2"/>
  <c r="B266" i="2"/>
  <c r="B265" i="2"/>
  <c r="B262" i="2"/>
  <c r="B255" i="2"/>
  <c r="B264" i="2"/>
  <c r="B263" i="2"/>
  <c r="B261" i="2"/>
  <c r="B260" i="2"/>
  <c r="B259" i="2"/>
  <c r="B256" i="2"/>
  <c r="B86" i="4"/>
  <c r="C91" i="4" l="1"/>
  <c r="B3" i="6"/>
  <c r="J3" i="6"/>
  <c r="N3" i="6"/>
  <c r="L3" i="6"/>
  <c r="C3" i="6"/>
  <c r="H3" i="6"/>
  <c r="E3" i="6"/>
  <c r="D3" i="6"/>
  <c r="I3" i="6"/>
  <c r="M3" i="6"/>
  <c r="F3" i="6"/>
  <c r="G3" i="6"/>
  <c r="K3" i="6"/>
  <c r="B7" i="3" a="1"/>
  <c r="C90" i="4"/>
  <c r="C89" i="4"/>
  <c r="C87" i="4"/>
  <c r="C88" i="4"/>
  <c r="B20" i="3" a="1"/>
  <c r="B17" i="3"/>
  <c r="B16" i="3"/>
  <c r="B15" i="3"/>
  <c r="B14" i="3"/>
  <c r="B19" i="3"/>
  <c r="B18" i="3"/>
  <c r="C86" i="4"/>
  <c r="X173" i="2"/>
  <c r="B2" i="4"/>
  <c r="C2" i="4"/>
  <c r="B3" i="4"/>
  <c r="C3" i="4"/>
  <c r="B4" i="4"/>
  <c r="C4" i="4"/>
  <c r="A5" i="4"/>
  <c r="B5" i="4" s="1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2" i="3"/>
  <c r="B3" i="3"/>
  <c r="B4" i="3"/>
  <c r="B5" i="3"/>
  <c r="B6" i="3"/>
  <c r="B8" i="3"/>
  <c r="B9" i="3"/>
  <c r="B10" i="3"/>
  <c r="B11" i="3"/>
  <c r="B12" i="3"/>
  <c r="B13" i="3"/>
  <c r="C5" i="4" l="1"/>
  <c r="A6" i="4"/>
  <c r="C6" i="4" s="1"/>
  <c r="B6" i="4"/>
  <c r="A7" i="4" l="1"/>
  <c r="A8" i="4" s="1"/>
  <c r="B7" i="4"/>
  <c r="C7" i="4"/>
  <c r="B8" i="4"/>
  <c r="C8" i="4"/>
  <c r="A9" i="4"/>
  <c r="B9" i="4" l="1"/>
  <c r="C9" i="4"/>
  <c r="A10" i="4"/>
  <c r="A11" i="4" l="1"/>
  <c r="C10" i="4"/>
  <c r="B10" i="4"/>
  <c r="C11" i="4" l="1"/>
  <c r="B11" i="4"/>
  <c r="A12" i="4"/>
  <c r="A13" i="4" l="1"/>
  <c r="B12" i="4"/>
  <c r="C12" i="4"/>
  <c r="B13" i="4" l="1"/>
  <c r="C13" i="4"/>
  <c r="A14" i="4"/>
  <c r="A15" i="4" l="1"/>
  <c r="C14" i="4"/>
  <c r="B14" i="4"/>
  <c r="C15" i="4" l="1"/>
  <c r="B15" i="4"/>
  <c r="A16" i="4"/>
  <c r="A17" i="4" l="1"/>
  <c r="B16" i="4"/>
  <c r="C16" i="4"/>
  <c r="B17" i="4" l="1"/>
  <c r="C17" i="4"/>
  <c r="A18" i="4"/>
  <c r="C18" i="4" l="1"/>
  <c r="A19" i="4"/>
  <c r="B18" i="4"/>
  <c r="C19" i="4" l="1"/>
  <c r="B19" i="4"/>
  <c r="A20" i="4"/>
  <c r="A21" i="4" l="1"/>
  <c r="B20" i="4"/>
  <c r="C20" i="4"/>
  <c r="B21" i="4" l="1"/>
  <c r="C21" i="4"/>
  <c r="A22" i="4"/>
  <c r="A23" i="4" l="1"/>
  <c r="C22" i="4"/>
  <c r="B22" i="4"/>
  <c r="C23" i="4" l="1"/>
  <c r="B23" i="4"/>
  <c r="A24" i="4"/>
  <c r="A25" i="4" l="1"/>
  <c r="B24" i="4"/>
  <c r="C24" i="4"/>
  <c r="B25" i="4" l="1"/>
  <c r="C25" i="4"/>
  <c r="A26" i="4"/>
  <c r="A27" i="4" l="1"/>
  <c r="C26" i="4"/>
  <c r="B26" i="4"/>
  <c r="C27" i="4" l="1"/>
  <c r="B27" i="4"/>
  <c r="B9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<sst xmlns="http://schemas.openxmlformats.org/spreadsheetml/2006/main" count="2876" uniqueCount="1822">
  <si>
    <t>Notation</t>
  </si>
  <si>
    <t>molecule</t>
  </si>
  <si>
    <t>chemical formula</t>
  </si>
  <si>
    <t>atom</t>
  </si>
  <si>
    <t>number of atoms</t>
  </si>
  <si>
    <t>charge</t>
  </si>
  <si>
    <t>H</t>
  </si>
  <si>
    <t>number of H atoms</t>
  </si>
  <si>
    <t>C</t>
  </si>
  <si>
    <t>number of C atoms</t>
  </si>
  <si>
    <t>N</t>
  </si>
  <si>
    <t>number of N atoms</t>
  </si>
  <si>
    <t>O</t>
  </si>
  <si>
    <t>number of O atoms</t>
  </si>
  <si>
    <t>S</t>
  </si>
  <si>
    <t>number of S atoms</t>
  </si>
  <si>
    <t>HA</t>
  </si>
  <si>
    <t>number of heavy atoms (not H,C,N,O,S)</t>
  </si>
  <si>
    <t>CN</t>
  </si>
  <si>
    <t>OH</t>
  </si>
  <si>
    <t>number of OH functional group</t>
  </si>
  <si>
    <t>CH3</t>
  </si>
  <si>
    <t>number of CH3 functional group</t>
  </si>
  <si>
    <t>cyclic</t>
  </si>
  <si>
    <t>with or without a cyclic structure</t>
  </si>
  <si>
    <t>linear</t>
  </si>
  <si>
    <t>empty</t>
  </si>
  <si>
    <t>non linear molecule, symtop molecule, asymtop molecule</t>
  </si>
  <si>
    <t>linear molecule, quasi-linear molecule, diatomic molecule</t>
  </si>
  <si>
    <t>status</t>
  </si>
  <si>
    <t>Rejected</t>
  </si>
  <si>
    <t>transition</t>
  </si>
  <si>
    <t>vib.</t>
  </si>
  <si>
    <t>Vibrational transitions were detected.</t>
  </si>
  <si>
    <t>elec.</t>
  </si>
  <si>
    <t>Electronic transitions were detected.</t>
  </si>
  <si>
    <t>Rotational transitions were detected.</t>
  </si>
  <si>
    <t>year</t>
  </si>
  <si>
    <t>Year of the first detection</t>
  </si>
  <si>
    <t>Ref</t>
  </si>
  <si>
    <t>References of the first detection</t>
  </si>
  <si>
    <t>Telescope</t>
  </si>
  <si>
    <t>Cloud</t>
  </si>
  <si>
    <t>Molecular cloud</t>
  </si>
  <si>
    <t>Editorial supervisor</t>
  </si>
  <si>
    <t>Homepage</t>
  </si>
  <si>
    <t>e-mail</t>
  </si>
  <si>
    <t>update history</t>
  </si>
  <si>
    <r>
      <t>CH-</t>
    </r>
    <r>
      <rPr>
        <sz val="11"/>
        <rFont val="ＭＳ Ｐゴシック"/>
        <family val="3"/>
        <charset val="128"/>
      </rPr>
      <t>追加、原子数</t>
    </r>
    <r>
      <rPr>
        <sz val="11"/>
        <rFont val="Arial"/>
        <family val="2"/>
      </rPr>
      <t>9</t>
    </r>
    <r>
      <rPr>
        <sz val="11"/>
        <rFont val="ＭＳ Ｐゴシック"/>
        <family val="3"/>
        <charset val="128"/>
      </rPr>
      <t>個以上の分子の検出論文を記入、カラム「</t>
    </r>
    <r>
      <rPr>
        <sz val="11"/>
        <rFont val="Arial"/>
        <family val="2"/>
      </rPr>
      <t>year</t>
    </r>
    <r>
      <rPr>
        <sz val="11"/>
        <rFont val="ＭＳ Ｐゴシック"/>
        <family val="3"/>
        <charset val="128"/>
      </rPr>
      <t>」を追加</t>
    </r>
  </si>
  <si>
    <t>検出論文追加</t>
  </si>
  <si>
    <r>
      <t>C4H-,C8H-</t>
    </r>
    <r>
      <rPr>
        <sz val="11"/>
        <rFont val="ＭＳ Ｐゴシック"/>
        <family val="3"/>
        <charset val="128"/>
      </rPr>
      <t>追加、原子数</t>
    </r>
    <r>
      <rPr>
        <sz val="11"/>
        <rFont val="Arial"/>
        <family val="2"/>
      </rPr>
      <t>4</t>
    </r>
    <r>
      <rPr>
        <sz val="11"/>
        <rFont val="ＭＳ Ｐゴシック"/>
        <family val="3"/>
        <charset val="128"/>
      </rPr>
      <t>個以上の分子の検出論文を記入完了</t>
    </r>
  </si>
  <si>
    <r>
      <t>PO</t>
    </r>
    <r>
      <rPr>
        <sz val="11"/>
        <rFont val="ＭＳ Ｐゴシック"/>
        <family val="3"/>
        <charset val="128"/>
      </rPr>
      <t>追加、検出論文追加</t>
    </r>
  </si>
  <si>
    <r>
      <t>CNCHO</t>
    </r>
    <r>
      <rPr>
        <sz val="11"/>
        <rFont val="ＭＳ Ｐゴシック"/>
        <family val="3"/>
        <charset val="128"/>
      </rPr>
      <t>追加</t>
    </r>
  </si>
  <si>
    <r>
      <t>C3N-</t>
    </r>
    <r>
      <rPr>
        <sz val="11"/>
        <rFont val="ＭＳ Ｐゴシック"/>
        <family val="3"/>
        <charset val="128"/>
      </rPr>
      <t>など追加、検出論文追加</t>
    </r>
  </si>
  <si>
    <t>name</t>
  </si>
  <si>
    <t>©Mitsunori Araki</t>
  </si>
  <si>
    <t>CH</t>
  </si>
  <si>
    <t>4 papers</t>
  </si>
  <si>
    <t>2 papers</t>
  </si>
  <si>
    <t>CH+</t>
  </si>
  <si>
    <t>H2O</t>
  </si>
  <si>
    <t>NH3</t>
  </si>
  <si>
    <t>Natur, 221, 6 (1969)</t>
  </si>
  <si>
    <t>H2CO</t>
  </si>
  <si>
    <t>Kozmos, 1, 3 (1970)</t>
  </si>
  <si>
    <t>Formaldehyde</t>
  </si>
  <si>
    <t>SiO</t>
  </si>
  <si>
    <t>ApJ, 167, L97 (1971)</t>
  </si>
  <si>
    <t>Sgr B2</t>
  </si>
  <si>
    <t>HCN</t>
  </si>
  <si>
    <t>W3 etc.</t>
  </si>
  <si>
    <t>OCS</t>
  </si>
  <si>
    <t>ApJ, 168, L111(1971)</t>
  </si>
  <si>
    <t>carbonyl sulfide</t>
  </si>
  <si>
    <t>HC3N</t>
  </si>
  <si>
    <t>ApJ, 163, L35 (1971)</t>
  </si>
  <si>
    <t>Cyanoacetylene</t>
  </si>
  <si>
    <t>HCOOH</t>
  </si>
  <si>
    <t>ApJ, 163, L41 (1971)</t>
  </si>
  <si>
    <t>Formic Acid</t>
  </si>
  <si>
    <t>NH2CHO</t>
  </si>
  <si>
    <t>Bull. Am. Astron. Soc., 3, 499 (1971)</t>
  </si>
  <si>
    <t>Formamide</t>
  </si>
  <si>
    <t>CH3C2H</t>
  </si>
  <si>
    <t>Methylacetylene</t>
  </si>
  <si>
    <t>H2S</t>
  </si>
  <si>
    <t>HNC</t>
  </si>
  <si>
    <t>Natur, 261, 395 (1976)</t>
  </si>
  <si>
    <t>NRAO 12</t>
  </si>
  <si>
    <t>HNCO</t>
  </si>
  <si>
    <t>ApJ, 177, 619 (1972)</t>
  </si>
  <si>
    <t>CH3OH</t>
  </si>
  <si>
    <t>Methanol</t>
  </si>
  <si>
    <t>Sgr A/B</t>
  </si>
  <si>
    <t>Bulletin of the American Astrnomical Society, 5, 32, (1973)</t>
  </si>
  <si>
    <t>CO</t>
  </si>
  <si>
    <t>SO</t>
  </si>
  <si>
    <t>ApJ, 184, L59 (1973)</t>
  </si>
  <si>
    <t>ApL, 13, 119(1973)</t>
  </si>
  <si>
    <t>Methylenimine, Methanimine (Formaldimine)</t>
  </si>
  <si>
    <t>HCO+</t>
  </si>
  <si>
    <t>ApJ, 188, 255 (1974)</t>
  </si>
  <si>
    <t>ApJ, 209, 67 (1976)</t>
  </si>
  <si>
    <t>Australian Journal of Physics, 27, 425 (1974)</t>
  </si>
  <si>
    <t>Acetaldehyde</t>
  </si>
  <si>
    <t>ApJ, 191, L135 (1974)</t>
  </si>
  <si>
    <t>ApJ, 191, L139 (1974)</t>
  </si>
  <si>
    <t>Methylamine</t>
  </si>
  <si>
    <t>(CH3)2O</t>
  </si>
  <si>
    <t>ApJ, 191, L79 (1974)</t>
  </si>
  <si>
    <t>Dimethyl Ether</t>
  </si>
  <si>
    <t>NO</t>
  </si>
  <si>
    <t>ApJ, 200, L151(1975)</t>
  </si>
  <si>
    <t>Nitrogen oxide</t>
  </si>
  <si>
    <t>NS</t>
  </si>
  <si>
    <t>Nitrogen Sulfide</t>
  </si>
  <si>
    <t>SiS</t>
  </si>
  <si>
    <t>ApJ, 199, L47 (1975)</t>
  </si>
  <si>
    <t>IRC+10216</t>
  </si>
  <si>
    <t>N2H+</t>
  </si>
  <si>
    <t>NRAO 11</t>
  </si>
  <si>
    <t>OMC-2</t>
  </si>
  <si>
    <t>SO2</t>
  </si>
  <si>
    <t>Orion, Sgr B2</t>
  </si>
  <si>
    <t>ApJ, 201, L149 (1975)</t>
  </si>
  <si>
    <t>Cyanamide</t>
  </si>
  <si>
    <t>CH2CHCN</t>
  </si>
  <si>
    <t>ApJ, 195, L127 (1975)</t>
  </si>
  <si>
    <r>
      <t>vinyl cyanide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acrylonitrile</t>
    </r>
  </si>
  <si>
    <t>CH3CH2OH</t>
  </si>
  <si>
    <t>ApJ, 196, L99 (1975)</t>
  </si>
  <si>
    <t>Ethanol</t>
  </si>
  <si>
    <t>HCO</t>
  </si>
  <si>
    <t>Formyl radical</t>
  </si>
  <si>
    <t>HC5N</t>
  </si>
  <si>
    <t>ApJ, 205, L173 (1976)</t>
  </si>
  <si>
    <t>MNRAS, 183, 45L (1978), A&amp;A, 70, L.37 (1978)</t>
  </si>
  <si>
    <t>Cyanodiacetylene</t>
  </si>
  <si>
    <t>C2</t>
  </si>
  <si>
    <t>ApJ, 216, L49 (1977)</t>
  </si>
  <si>
    <t>Cygnus OB2</t>
  </si>
  <si>
    <t>HNO</t>
  </si>
  <si>
    <t>ApJ, 217, L105 (1977)</t>
  </si>
  <si>
    <t>nitroxyl</t>
  </si>
  <si>
    <t>Sgr B2, NGC 2024</t>
  </si>
  <si>
    <t>C3N</t>
  </si>
  <si>
    <t>ApJ, 212, L.81 (1977)</t>
  </si>
  <si>
    <t>ApJ, 241, L.99 (1980)</t>
  </si>
  <si>
    <t>H2C2O</t>
  </si>
  <si>
    <t>ApJ, 213, L75 (1977)</t>
  </si>
  <si>
    <t>Ketene</t>
  </si>
  <si>
    <t>CH3CN</t>
  </si>
  <si>
    <t>Acetonitrile</t>
  </si>
  <si>
    <t>CH3CH2CN</t>
  </si>
  <si>
    <t>ApJ, 218, L370 (1977)</t>
  </si>
  <si>
    <t>Propionitrile</t>
  </si>
  <si>
    <t>CH4</t>
  </si>
  <si>
    <t>Methane</t>
  </si>
  <si>
    <t>HC7N</t>
  </si>
  <si>
    <t>Cyanotriacetylene</t>
  </si>
  <si>
    <t>HC9N</t>
  </si>
  <si>
    <t>ApJ, 223, L105 (1978)</t>
  </si>
  <si>
    <t>Cyanotetra-acetylene</t>
  </si>
  <si>
    <t>HNCS</t>
  </si>
  <si>
    <t>ApJ, 234, L143 (1979)</t>
  </si>
  <si>
    <t>CH3SH</t>
  </si>
  <si>
    <t>ApJ, 234, L139 (1979)</t>
  </si>
  <si>
    <t>methanethiol</t>
  </si>
  <si>
    <t>HCS+</t>
  </si>
  <si>
    <t>ApJ, 246, L41 (1981)</t>
  </si>
  <si>
    <t>Thioformyl ion</t>
  </si>
  <si>
    <t>Bell 7</t>
  </si>
  <si>
    <t>C2H2</t>
  </si>
  <si>
    <t>ApJ, 244, L103 (1981)</t>
  </si>
  <si>
    <t>Ethylene</t>
  </si>
  <si>
    <t>NaCl</t>
  </si>
  <si>
    <t>C4H</t>
  </si>
  <si>
    <t>ApJ, 255, L75 (1982)</t>
  </si>
  <si>
    <t>HC11N</t>
  </si>
  <si>
    <t>Cyanodecapentayne</t>
  </si>
  <si>
    <t>TMC-1</t>
  </si>
  <si>
    <t>HOC+</t>
  </si>
  <si>
    <t>ApJ, 270, 583 (1983)</t>
  </si>
  <si>
    <t>CS</t>
  </si>
  <si>
    <t>C2H</t>
  </si>
  <si>
    <t>SiH4</t>
  </si>
  <si>
    <t>ApJ, 279, L55 (1984)</t>
  </si>
  <si>
    <t>Silane</t>
  </si>
  <si>
    <t>CH3C3N</t>
  </si>
  <si>
    <t>ApJ, 276, L25 (1984)</t>
  </si>
  <si>
    <t>methylcyanoacetylene</t>
  </si>
  <si>
    <t>CH3C4H</t>
  </si>
  <si>
    <t>ApJ, 282, L89 (1984)</t>
  </si>
  <si>
    <t>A&amp;A, 134, L11 (1984)</t>
  </si>
  <si>
    <t>Methyldiacetylene</t>
  </si>
  <si>
    <t>CH3C5N</t>
  </si>
  <si>
    <t>Bull. Am. Atron. Soc., 16, 959 (1984)</t>
  </si>
  <si>
    <t>ApJ 647, 412 (2006)</t>
  </si>
  <si>
    <t>HCl</t>
  </si>
  <si>
    <t>ApJ, 295, 501 (1985)</t>
  </si>
  <si>
    <t>c-SiC2</t>
  </si>
  <si>
    <t>ApJ, 290, L29 (1985)</t>
  </si>
  <si>
    <t>c-C3H2</t>
  </si>
  <si>
    <t>ApJ, 299, L63 (1985)</t>
  </si>
  <si>
    <t>ApJ, 298, L.61 (1985)</t>
  </si>
  <si>
    <r>
      <t>c</t>
    </r>
    <r>
      <rPr>
        <sz val="10"/>
        <color indexed="8"/>
        <rFont val="Arial"/>
        <family val="2"/>
      </rPr>
      <t>-cyclopropenyliden</t>
    </r>
  </si>
  <si>
    <t>A&amp;A. 166, L15 (1986)</t>
  </si>
  <si>
    <t>HCNH+</t>
  </si>
  <si>
    <t>C5H</t>
  </si>
  <si>
    <t>A&amp;A, 167, L.5 (1986)</t>
  </si>
  <si>
    <t>Pentynylidyne</t>
  </si>
  <si>
    <t>C6H</t>
  </si>
  <si>
    <t>PASJ, 38, 911 (1986)</t>
  </si>
  <si>
    <t>Hexatriynyl</t>
  </si>
  <si>
    <t>AlCl</t>
  </si>
  <si>
    <t>A&amp;A, 183, L10 (1987)</t>
  </si>
  <si>
    <t>AlF</t>
  </si>
  <si>
    <t>ApJ, 433, 729 (1994)</t>
  </si>
  <si>
    <t>Aluminium fluoride</t>
  </si>
  <si>
    <t>KCl</t>
  </si>
  <si>
    <t>PN</t>
  </si>
  <si>
    <t>ApJ, 321, L75 (1987)</t>
  </si>
  <si>
    <t>Phosphorus nitride</t>
  </si>
  <si>
    <t>Ori (KL), W51M, Sgr B2</t>
  </si>
  <si>
    <t>C2S</t>
  </si>
  <si>
    <t>ApJ, 317, L119 (1987)</t>
  </si>
  <si>
    <t>C3S</t>
  </si>
  <si>
    <t>HOCO+</t>
  </si>
  <si>
    <t>ApJ, 334, L107 (1988)</t>
  </si>
  <si>
    <t>CH3NC</t>
  </si>
  <si>
    <t>A&amp;A, 189, L1(1988)</t>
  </si>
  <si>
    <t>Methyl isonitrile</t>
  </si>
  <si>
    <t>HC2CHO</t>
  </si>
  <si>
    <t>ApJ, 335, L.89 (1988)</t>
  </si>
  <si>
    <t>Propynal</t>
  </si>
  <si>
    <t>CSi</t>
  </si>
  <si>
    <t>ApJ, 341, L25 (1989)</t>
  </si>
  <si>
    <t>CO2</t>
  </si>
  <si>
    <t>A&amp;A, 223, L5 (1989)</t>
  </si>
  <si>
    <t>IRAS</t>
  </si>
  <si>
    <t>C5</t>
  </si>
  <si>
    <t>Sci, 244, 562 (1989)</t>
  </si>
  <si>
    <t>C4Si</t>
  </si>
  <si>
    <t>ApJ, 345, L83 (1989)</t>
  </si>
  <si>
    <t>CP</t>
  </si>
  <si>
    <t>A&amp;A, 230, L9 (1990)</t>
  </si>
  <si>
    <t>c-C3H</t>
  </si>
  <si>
    <t>A&amp;A, 239, 319 (1990)</t>
  </si>
  <si>
    <t>Cyclopropynylidyne</t>
  </si>
  <si>
    <t>NH</t>
  </si>
  <si>
    <t>C2O</t>
  </si>
  <si>
    <t>ApJ, 380, L39 (1991)</t>
  </si>
  <si>
    <t>HCCN</t>
  </si>
  <si>
    <t>A&amp;A, 244, L21(1991)</t>
  </si>
  <si>
    <t>l-H2C4</t>
  </si>
  <si>
    <t>PASJ, 43, 607 (1991)</t>
  </si>
  <si>
    <t>SiN</t>
  </si>
  <si>
    <t>ApJ, 388, L35 (1992).</t>
  </si>
  <si>
    <t>HC2NC</t>
  </si>
  <si>
    <t>ApJ, 386, L51 (1992)</t>
  </si>
  <si>
    <t>HNC3</t>
  </si>
  <si>
    <t>ApJ, 396, L49 (1992)</t>
  </si>
  <si>
    <t>NH2</t>
  </si>
  <si>
    <t>ApJ, 416, L83(1993)</t>
  </si>
  <si>
    <t>Caltech</t>
  </si>
  <si>
    <t>SO+</t>
  </si>
  <si>
    <t>ApJ, 430, 727 (1994)</t>
  </si>
  <si>
    <t>N2O</t>
  </si>
  <si>
    <t>ApJ, 436, L181 (1994)</t>
  </si>
  <si>
    <t>Sgr B2(M)</t>
  </si>
  <si>
    <t>NaCN</t>
  </si>
  <si>
    <t>ApJ, 426, L97 (1994)</t>
  </si>
  <si>
    <t>Sodium cyanide</t>
  </si>
  <si>
    <t>H2CN</t>
  </si>
  <si>
    <t>ApJ, 427, L51 (1994)</t>
  </si>
  <si>
    <t>HC3NH+</t>
  </si>
  <si>
    <t>ApJ, 420, L95 (1994)</t>
  </si>
  <si>
    <t>Protonated cyanoacetylene</t>
  </si>
  <si>
    <t>MgCN</t>
  </si>
  <si>
    <t>ApJ, 445, L47 (1995)</t>
  </si>
  <si>
    <t>NRAO 12, IRAM 30</t>
  </si>
  <si>
    <t>H2COH+</t>
  </si>
  <si>
    <t>ApJ, 471, L61 (1996)</t>
  </si>
  <si>
    <t>Protonated Formaldehyde</t>
  </si>
  <si>
    <t>C8H</t>
  </si>
  <si>
    <t>A&amp;A, 309, L27 (1996)</t>
  </si>
  <si>
    <t>octatetraynyl</t>
  </si>
  <si>
    <t>HF</t>
  </si>
  <si>
    <t>ApJ, 488, L141 (1997)</t>
  </si>
  <si>
    <t>CO+</t>
  </si>
  <si>
    <t>ApJ, 477, L107 (1997)</t>
  </si>
  <si>
    <t>H2CS</t>
  </si>
  <si>
    <t>ApJ, 491, L63 (1997)</t>
  </si>
  <si>
    <t>c-C2H4O</t>
  </si>
  <si>
    <t>ApJ, 489, 753 (1997)</t>
  </si>
  <si>
    <t>Ethylene Oxide</t>
  </si>
  <si>
    <t>C7H</t>
  </si>
  <si>
    <t>A&amp;A, 317, L1 (1997)</t>
  </si>
  <si>
    <t>IRAM 30</t>
  </si>
  <si>
    <t>CH3COOH</t>
  </si>
  <si>
    <t>ApJ, 480, L71 (1997), ApJ, 576, 264 (2002)</t>
  </si>
  <si>
    <t>methylformate</t>
  </si>
  <si>
    <t>H2C6</t>
  </si>
  <si>
    <t>ApJ, 480, L63 (1997)</t>
  </si>
  <si>
    <t>Hexapentaenylidene</t>
  </si>
  <si>
    <t>H3+</t>
  </si>
  <si>
    <t>C5N</t>
  </si>
  <si>
    <t>A&amp;A, 335, L1 (1998)</t>
  </si>
  <si>
    <t>c-SiC3</t>
  </si>
  <si>
    <t>ApJ, 516, L103 (1999)</t>
  </si>
  <si>
    <t>l-C3H2</t>
  </si>
  <si>
    <t>A&amp;A, 351, 341 (1999)</t>
  </si>
  <si>
    <t>Max-Planck</t>
  </si>
  <si>
    <t>W51E1/E2, W51D, W49</t>
  </si>
  <si>
    <t>SH</t>
  </si>
  <si>
    <t>vib. &amp; submillimeter</t>
  </si>
  <si>
    <t>ApJ, 528, L33 (2000)</t>
  </si>
  <si>
    <t>A&amp;A, 542, L6 (2012)</t>
  </si>
  <si>
    <t>SiCN</t>
  </si>
  <si>
    <r>
      <t>A&amp;A</t>
    </r>
    <r>
      <rPr>
        <i/>
        <sz val="10"/>
        <rFont val="Arial"/>
        <family val="2"/>
      </rPr>
      <t>,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363</t>
    </r>
    <r>
      <rPr>
        <sz val="10"/>
        <color indexed="8"/>
        <rFont val="Arial"/>
        <family val="2"/>
      </rPr>
      <t>, L9 (2000)</t>
    </r>
  </si>
  <si>
    <t>ApJ, 535, L111(2000)</t>
  </si>
  <si>
    <t>CH2OHCHO</t>
  </si>
  <si>
    <t>ApJ, 540, L107 (2000), ApJ, 613, L45 (2004)</t>
  </si>
  <si>
    <t>C3</t>
  </si>
  <si>
    <t>vib., elec.</t>
  </si>
  <si>
    <t>ApJ, 553, 267 (2001)</t>
  </si>
  <si>
    <t>l-HC4H</t>
  </si>
  <si>
    <t>ApJ, 546, L123 (2001)</t>
  </si>
  <si>
    <t>ISO</t>
  </si>
  <si>
    <t>CH2CHOH</t>
  </si>
  <si>
    <r>
      <t>A</t>
    </r>
    <r>
      <rPr>
        <sz val="10"/>
        <color indexed="8"/>
        <rFont val="Arial"/>
        <family val="2"/>
      </rPr>
      <t>p</t>
    </r>
    <r>
      <rPr>
        <sz val="10"/>
        <rFont val="Arial"/>
        <family val="2"/>
      </rPr>
      <t>J, 56</t>
    </r>
    <r>
      <rPr>
        <sz val="10"/>
        <color indexed="8"/>
        <rFont val="Arial"/>
        <family val="2"/>
      </rPr>
      <t xml:space="preserve">1, </t>
    </r>
    <r>
      <rPr>
        <sz val="10"/>
        <rFont val="Arial"/>
        <family val="2"/>
      </rPr>
      <t xml:space="preserve">L207 </t>
    </r>
    <r>
      <rPr>
        <sz val="10"/>
        <color indexed="8"/>
        <rFont val="Arial"/>
        <family val="2"/>
      </rPr>
      <t>(</t>
    </r>
    <r>
      <rPr>
        <sz val="10"/>
        <rFont val="Arial"/>
        <family val="2"/>
      </rPr>
      <t>2001</t>
    </r>
    <r>
      <rPr>
        <sz val="10"/>
        <color indexed="8"/>
        <rFont val="Arial"/>
        <family val="2"/>
      </rPr>
      <t>)</t>
    </r>
  </si>
  <si>
    <t>Vinyl alcohol</t>
  </si>
  <si>
    <t>Sgr B2N</t>
  </si>
  <si>
    <t>C6H6</t>
  </si>
  <si>
    <t>Benzene</t>
  </si>
  <si>
    <t>O2</t>
  </si>
  <si>
    <t>ApJ, 576, 814 (2002)</t>
  </si>
  <si>
    <t>A&amp;A, 466, 999 (2007), A&amp;A, 541, A73 (2012)</t>
  </si>
  <si>
    <t>oxygen</t>
  </si>
  <si>
    <t>AlNC</t>
  </si>
  <si>
    <t>Ap, 564, L45 (2002)</t>
  </si>
  <si>
    <t>C4</t>
  </si>
  <si>
    <t>ApJ,  580, L157 (2002)</t>
  </si>
  <si>
    <t>(CH2OH)2</t>
  </si>
  <si>
    <t>ApJ, 571, L59 (2002)</t>
  </si>
  <si>
    <t>FeO</t>
  </si>
  <si>
    <t>ApJ, 566, L109, 2002</t>
  </si>
  <si>
    <t>A&amp;A, 409, L21 (2003)</t>
  </si>
  <si>
    <t>MgNC</t>
  </si>
  <si>
    <t>ApJ, 597, 1065 (2003)</t>
  </si>
  <si>
    <t>H2NCH2COOH</t>
  </si>
  <si>
    <t>ApJ, 593, 848 (2003)</t>
  </si>
  <si>
    <t>APJ,619, 914 (2005), Organic Matter in Space, Proc. IAU, 251, 17 (2008)</t>
  </si>
  <si>
    <t>Glycine</t>
  </si>
  <si>
    <t>Sgr B2, Orion KL, W51</t>
  </si>
  <si>
    <t>SiNC</t>
  </si>
  <si>
    <r>
      <t>A&amp;A</t>
    </r>
    <r>
      <rPr>
        <i/>
        <sz val="10"/>
        <rFont val="Arial"/>
        <family val="2"/>
      </rPr>
      <t>,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426</t>
    </r>
    <r>
      <rPr>
        <sz val="10"/>
        <color indexed="8"/>
        <rFont val="Arial"/>
        <family val="2"/>
      </rPr>
      <t>, L49 (2004)</t>
    </r>
  </si>
  <si>
    <t>C6</t>
  </si>
  <si>
    <t>ApJ, 609, 225 (2004)</t>
  </si>
  <si>
    <t>NGC 7027</t>
  </si>
  <si>
    <t>HC4N</t>
  </si>
  <si>
    <r>
      <t>ApJ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615, L145 (2004)</t>
    </r>
  </si>
  <si>
    <t>CH2CHCHO</t>
  </si>
  <si>
    <t>ApJ, 610, L21 (2004)</t>
  </si>
  <si>
    <t>Propenal</t>
  </si>
  <si>
    <t>CH3CH2CHO</t>
  </si>
  <si>
    <t>CH2</t>
  </si>
  <si>
    <t>(CH3)2CO</t>
  </si>
  <si>
    <t>Acetone</t>
  </si>
  <si>
    <t>C2H5OCH3</t>
  </si>
  <si>
    <t>A&amp;A 444, 521 (2005)</t>
  </si>
  <si>
    <t>trans-ethyl methyl ether</t>
  </si>
  <si>
    <t>CF+</t>
  </si>
  <si>
    <r>
      <t>A&amp;A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454, L37 (2006)</t>
    </r>
  </si>
  <si>
    <t>C3O</t>
  </si>
  <si>
    <t>ApJ, 649, L.17 (2006)</t>
  </si>
  <si>
    <t>c-H2C3O</t>
  </si>
  <si>
    <t>ApJ 642, 933 (2006)</t>
  </si>
  <si>
    <t>H2CCNH</t>
  </si>
  <si>
    <r>
      <t>ApJ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645, L137 (2006)</t>
    </r>
  </si>
  <si>
    <t>Hexatriynylide Ion</t>
  </si>
  <si>
    <t>CH2CCHCN</t>
  </si>
  <si>
    <r>
      <t>ApJ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637, L37 (2006)</t>
    </r>
  </si>
  <si>
    <t>HCOOCH3</t>
  </si>
  <si>
    <t>CH3C(O)NH2</t>
  </si>
  <si>
    <t>ApJ 643, L25 (2006)</t>
  </si>
  <si>
    <t>Acetamide</t>
  </si>
  <si>
    <t>CH3C6H</t>
  </si>
  <si>
    <t>ApJ 643, L37 (2006)</t>
  </si>
  <si>
    <t>Methyltriacetylene</t>
  </si>
  <si>
    <t>PO</t>
  </si>
  <si>
    <t>ApJ, 666, L29 (2007)</t>
  </si>
  <si>
    <t>HCP</t>
  </si>
  <si>
    <t>ApJ, 662 L91 (2007)</t>
  </si>
  <si>
    <t>Phosphaethyne</t>
  </si>
  <si>
    <t>C4H-</t>
  </si>
  <si>
    <t>A&amp;A, 467, L37 (2007)</t>
  </si>
  <si>
    <t>C8H-</t>
  </si>
  <si>
    <t>ApJ. 664, L43 (2007)</t>
  </si>
  <si>
    <t>ApJ, 664, L47 (2007)</t>
  </si>
  <si>
    <t>Octatetraynylide Ion</t>
  </si>
  <si>
    <t>CH2CHCH3</t>
  </si>
  <si>
    <t>ApJ, 665, L.127 (2007)</t>
  </si>
  <si>
    <t>Propylene</t>
  </si>
  <si>
    <t>C2P</t>
  </si>
  <si>
    <t>ApJ, 677, L101 (2008)</t>
  </si>
  <si>
    <t>C3N-</t>
  </si>
  <si>
    <t>ApJ, 677, 1132 (2008)</t>
  </si>
  <si>
    <t>PH3</t>
  </si>
  <si>
    <t>A&amp;A, 485,L33 (2008)</t>
  </si>
  <si>
    <t>phosphine</t>
  </si>
  <si>
    <t>CNCHO</t>
  </si>
  <si>
    <r>
      <t>A</t>
    </r>
    <r>
      <rPr>
        <sz val="10"/>
        <rFont val="Arial"/>
        <family val="2"/>
      </rPr>
      <t>pJ, 675, L85 (2008)</t>
    </r>
  </si>
  <si>
    <t>Cyanoformaldehyde</t>
  </si>
  <si>
    <t>C5N-</t>
  </si>
  <si>
    <t>ApJ, 688,L83 (2008)</t>
  </si>
  <si>
    <t>NH2CH2CN</t>
  </si>
  <si>
    <t>A&amp;A, 482, 179 (2008)</t>
  </si>
  <si>
    <t>Amino acetonitrile</t>
  </si>
  <si>
    <t>AlO</t>
  </si>
  <si>
    <t>ApJ, 694, L59 (2009)</t>
  </si>
  <si>
    <t>HCNO</t>
  </si>
  <si>
    <t>ApJ, 690, L27 (2009)</t>
  </si>
  <si>
    <t>Fulminic acid</t>
  </si>
  <si>
    <t>B1 etc</t>
  </si>
  <si>
    <t>HOCN</t>
  </si>
  <si>
    <t>ApJ, 697, 880 (2009)</t>
  </si>
  <si>
    <t>A&amp;A, 516, 109 (2010)</t>
  </si>
  <si>
    <t>Cyanic acid</t>
  </si>
  <si>
    <t>HSCN</t>
  </si>
  <si>
    <t>ApJ, 702, L124 (2009)</t>
  </si>
  <si>
    <t>Thiocyanic acid</t>
  </si>
  <si>
    <t>C2H5OCHO</t>
  </si>
  <si>
    <t>A&amp;A, 499, 215 (2009)</t>
  </si>
  <si>
    <t>ethyl formate</t>
  </si>
  <si>
    <t>C3H7CN</t>
  </si>
  <si>
    <t>n-propyl cyanide</t>
  </si>
  <si>
    <t>OH+</t>
  </si>
  <si>
    <t>A&amp;A, 518, 26 (2010)</t>
  </si>
  <si>
    <t>hydroxyl cation</t>
  </si>
  <si>
    <t>APEX 12</t>
  </si>
  <si>
    <t>Sgr B2M</t>
  </si>
  <si>
    <t>CN-</t>
  </si>
  <si>
    <t>A&amp;A, 517, 2 (2010)</t>
  </si>
  <si>
    <t>cyanide anion</t>
  </si>
  <si>
    <t>AlOH</t>
  </si>
  <si>
    <t>ApJ, 712, L93 (2010)</t>
  </si>
  <si>
    <t>H2Cl+</t>
  </si>
  <si>
    <t>A&amp;A, 521, L9 (2010)</t>
  </si>
  <si>
    <t>chloronium</t>
  </si>
  <si>
    <t>Herschel</t>
  </si>
  <si>
    <t>NGC6334I, Sgr B2</t>
  </si>
  <si>
    <t>H2O+</t>
  </si>
  <si>
    <t>A&amp;A, 518, 111 (2010)</t>
  </si>
  <si>
    <t>NGC 6334, DR21, Sgr B2</t>
  </si>
  <si>
    <t>KCN</t>
  </si>
  <si>
    <t>ApJ, 725, 181 (2010)</t>
  </si>
  <si>
    <t>C60</t>
  </si>
  <si>
    <t>Science, 329, 1180 (2010)</t>
  </si>
  <si>
    <t>fullerene</t>
  </si>
  <si>
    <t>Spitzer IRS</t>
  </si>
  <si>
    <t>Tc 1</t>
  </si>
  <si>
    <t>C70</t>
  </si>
  <si>
    <t>SH+</t>
  </si>
  <si>
    <t>A&amp;A, 525, 77 (2011)</t>
  </si>
  <si>
    <t>FeCN</t>
  </si>
  <si>
    <t>ApJ, 733, 36 (2011)</t>
  </si>
  <si>
    <t>HOOH</t>
  </si>
  <si>
    <t>A&amp;A, 531, L8 (2011)</t>
  </si>
  <si>
    <t>hydrogen peroxide</t>
  </si>
  <si>
    <t>rho Oph A</t>
  </si>
  <si>
    <r>
      <t>C</t>
    </r>
    <r>
      <rPr>
        <sz val="10"/>
        <color indexed="8"/>
        <rFont val="Arial"/>
        <family val="2"/>
      </rPr>
      <t>lH+</t>
    </r>
  </si>
  <si>
    <t>ApJ, 751, L37 (2012)</t>
  </si>
  <si>
    <t>W31C and W49N</t>
  </si>
  <si>
    <t>TiO</t>
  </si>
  <si>
    <t>A&amp;A, 543, L2 (2012)</t>
  </si>
  <si>
    <t>A&amp;A 551, A113 (2013)</t>
  </si>
  <si>
    <t>titanium oxide</t>
  </si>
  <si>
    <t>HO2</t>
  </si>
  <si>
    <r>
      <t xml:space="preserve">A&amp;A, </t>
    </r>
    <r>
      <rPr>
        <sz val="10"/>
        <color indexed="8"/>
        <rFont val="Arial"/>
        <family val="2"/>
      </rPr>
      <t xml:space="preserve">541, L11 </t>
    </r>
    <r>
      <rPr>
        <sz val="10"/>
        <rFont val="Arial"/>
        <family val="2"/>
      </rPr>
      <t>(2012)</t>
    </r>
  </si>
  <si>
    <t>hydroperoxyl radical</t>
  </si>
  <si>
    <t>C3H+</t>
  </si>
  <si>
    <t>A&amp;A 548, A68 (2012)</t>
  </si>
  <si>
    <t>CH3O</t>
  </si>
  <si>
    <t>ApJ, 759, L43 (2012)</t>
  </si>
  <si>
    <t>Methoxy radical</t>
  </si>
  <si>
    <t>B1-b</t>
  </si>
  <si>
    <t>HNCNH</t>
  </si>
  <si>
    <t>ApJ, 758, L33 (2012)</t>
  </si>
  <si>
    <t>Carbodiimide</t>
  </si>
  <si>
    <t>Sgr B2(N)</t>
  </si>
  <si>
    <t>CH3D</t>
  </si>
  <si>
    <t>ApJ, 758, L4 (2012)</t>
  </si>
  <si>
    <t>deuterated methane</t>
  </si>
  <si>
    <t>Heinrich Herts submilimeter Telescope</t>
  </si>
  <si>
    <t>TiO2</t>
  </si>
  <si>
    <t>A&amp;A, 551, A113 (2013)</t>
  </si>
  <si>
    <t>NH3D+</t>
  </si>
  <si>
    <t>ApJ, 771, L10 (2013)</t>
  </si>
  <si>
    <t>ammonium ion</t>
  </si>
  <si>
    <t>HNCHCN</t>
  </si>
  <si>
    <r>
      <t>ApJ</t>
    </r>
    <r>
      <rPr>
        <sz val="10"/>
        <rFont val="Arial"/>
        <family val="2"/>
      </rPr>
      <t>, 765, L10 (2013)</t>
    </r>
  </si>
  <si>
    <t>E-cyanomethanimine</t>
  </si>
  <si>
    <t>CH3CHNH</t>
  </si>
  <si>
    <t>ApJ, 765, L9 (2013)</t>
  </si>
  <si>
    <t>ethanimine</t>
  </si>
  <si>
    <t>CH3OCOCH3</t>
  </si>
  <si>
    <t>ApJ, 770, L13 (2013)</t>
  </si>
  <si>
    <t>methyl acetate</t>
  </si>
  <si>
    <t>ArH+</t>
  </si>
  <si>
    <t>Science, 342, 1343 (2013)</t>
  </si>
  <si>
    <t>Argonium</t>
  </si>
  <si>
    <t>Crab Nebula supernova remnant</t>
  </si>
  <si>
    <t>HMgNC</t>
  </si>
  <si>
    <t>ApJ, 775, L133 (2013)</t>
  </si>
  <si>
    <t>Magnesium Hydride Isocyanide</t>
  </si>
  <si>
    <t>H2NCO+</t>
  </si>
  <si>
    <t>N-protonated Isocyanic Acid</t>
  </si>
  <si>
    <t>Number of Atoms</t>
  </si>
  <si>
    <t>Number of Molecules</t>
  </si>
  <si>
    <t>Total</t>
  </si>
  <si>
    <t>Tentative molecules are not counted in this list.</t>
  </si>
  <si>
    <t>number</t>
  </si>
  <si>
    <t>number (&gt;6)</t>
  </si>
  <si>
    <t>Horsehead nebula</t>
    <phoneticPr fontId="29"/>
  </si>
  <si>
    <t>Spitzer</t>
    <phoneticPr fontId="29"/>
  </si>
  <si>
    <t>MgCCH</t>
    <phoneticPr fontId="29"/>
  </si>
  <si>
    <t>NCCP</t>
    <phoneticPr fontId="29"/>
  </si>
  <si>
    <t>SiH3CN</t>
    <phoneticPr fontId="29"/>
  </si>
  <si>
    <t>C5S</t>
    <phoneticPr fontId="29"/>
  </si>
  <si>
    <t>Sgr B2&amp;A</t>
    <phoneticPr fontId="29"/>
  </si>
  <si>
    <t>vib. Excited state</t>
    <phoneticPr fontId="29"/>
  </si>
  <si>
    <t>Galactic sources</t>
    <phoneticPr fontId="29"/>
  </si>
  <si>
    <t>Isocyanic Acid</t>
    <phoneticPr fontId="29"/>
  </si>
  <si>
    <t>Parks 64</t>
    <phoneticPr fontId="29"/>
  </si>
  <si>
    <t>Sgr B2 &amp; Ori A</t>
    <phoneticPr fontId="29"/>
  </si>
  <si>
    <t>sulfur dioxide</t>
    <phoneticPr fontId="29"/>
  </si>
  <si>
    <t>NRAO 11</t>
    <phoneticPr fontId="29"/>
  </si>
  <si>
    <t>ARO 46</t>
    <phoneticPr fontId="29"/>
  </si>
  <si>
    <t>Mount Hopkins Observatory</t>
    <phoneticPr fontId="29"/>
  </si>
  <si>
    <t>MNRAS, 180, 1 (1977)</t>
    <phoneticPr fontId="29"/>
  </si>
  <si>
    <t>Parks</t>
    <phoneticPr fontId="29"/>
  </si>
  <si>
    <t>Sgr B2 &amp; OMC-1</t>
    <phoneticPr fontId="29"/>
  </si>
  <si>
    <t>Heiles's Cloud 2</t>
    <phoneticPr fontId="29"/>
  </si>
  <si>
    <t>Isothiocyanic acid</t>
    <phoneticPr fontId="29"/>
  </si>
  <si>
    <t>Sgr B2</t>
    <phoneticPr fontId="29"/>
  </si>
  <si>
    <t>Sgr B2 etc</t>
    <phoneticPr fontId="29"/>
  </si>
  <si>
    <t>acetylene</t>
    <phoneticPr fontId="29"/>
  </si>
  <si>
    <t>Kitt Peak 4</t>
    <phoneticPr fontId="29"/>
  </si>
  <si>
    <t>Kitt Peak 1.5</t>
    <phoneticPr fontId="29"/>
  </si>
  <si>
    <t>Sgr B2(OH)</t>
    <phoneticPr fontId="29"/>
  </si>
  <si>
    <t>A&amp;A, 183, L10 (1987)</t>
    <phoneticPr fontId="29"/>
  </si>
  <si>
    <t>TMC-1</t>
    <phoneticPr fontId="29"/>
  </si>
  <si>
    <t>ARO 46 &amp; Haystack 37</t>
    <phoneticPr fontId="29"/>
  </si>
  <si>
    <t>FCRAO 14 &amp; OSC 20</t>
    <phoneticPr fontId="29"/>
  </si>
  <si>
    <t>A&amp;A, 141, 323 (1984)</t>
    <phoneticPr fontId="29"/>
  </si>
  <si>
    <t>IRTF</t>
    <phoneticPr fontId="29"/>
  </si>
  <si>
    <t>NRAO 43 &amp; Haystack 36</t>
    <phoneticPr fontId="29"/>
  </si>
  <si>
    <t>Haystack 36</t>
    <phoneticPr fontId="29"/>
  </si>
  <si>
    <t>Effelsberg 100</t>
    <phoneticPr fontId="29"/>
  </si>
  <si>
    <t>Methyloyanodiacetylene</t>
    <phoneticPr fontId="29"/>
  </si>
  <si>
    <t>OMC-1</t>
    <phoneticPr fontId="29"/>
  </si>
  <si>
    <t>Kuiper</t>
    <phoneticPr fontId="29"/>
  </si>
  <si>
    <t>GBT 100</t>
    <phoneticPr fontId="29"/>
  </si>
  <si>
    <t>CSO &amp; IRAM 30</t>
    <phoneticPr fontId="29"/>
  </si>
  <si>
    <t>NRAO 11 &amp; Bell 7</t>
    <phoneticPr fontId="29"/>
  </si>
  <si>
    <t>Sgr B2 &amp; OMC</t>
    <phoneticPr fontId="29"/>
  </si>
  <si>
    <t>Nature, 322, 524 (1986), ApJ, 380, L79 (1991), ApJ, 399, 533 (1992), ApJ, 463, L109 (1996)</t>
    <phoneticPr fontId="29"/>
  </si>
  <si>
    <t>NRAO 12</t>
    <phoneticPr fontId="29"/>
  </si>
  <si>
    <t>ApJ, 302, L31 (1986)</t>
    <phoneticPr fontId="29"/>
  </si>
  <si>
    <t>NRAO 12 &amp; MWO 4.9</t>
    <phoneticPr fontId="29"/>
  </si>
  <si>
    <t>A&amp;A, 164, L1 (1986)</t>
    <phoneticPr fontId="29"/>
  </si>
  <si>
    <t>IRAM 30</t>
    <phoneticPr fontId="29"/>
  </si>
  <si>
    <t>NRO 45</t>
    <phoneticPr fontId="29"/>
  </si>
  <si>
    <t>ApJ, 334, 175 (1988)</t>
    <phoneticPr fontId="29"/>
  </si>
  <si>
    <t>TMC-1 &amp; Sgr B2</t>
    <phoneticPr fontId="29"/>
  </si>
  <si>
    <t xml:space="preserve">Cyanomethyl </t>
    <phoneticPr fontId="29"/>
  </si>
  <si>
    <t>Sgr B2(N)</t>
    <phoneticPr fontId="29"/>
  </si>
  <si>
    <t>glycolaldehyde</t>
    <phoneticPr fontId="29"/>
  </si>
  <si>
    <t>NRAO 43 &amp; NRO 45</t>
    <phoneticPr fontId="29"/>
  </si>
  <si>
    <t>carbon dioxide</t>
    <phoneticPr fontId="29"/>
  </si>
  <si>
    <t>AFGL 961 etc</t>
    <phoneticPr fontId="29"/>
  </si>
  <si>
    <t>IRC+10216</t>
    <phoneticPr fontId="29"/>
  </si>
  <si>
    <t>KPNO 4</t>
    <phoneticPr fontId="29"/>
  </si>
  <si>
    <t>Zeta Per &amp; HD 27778</t>
    <phoneticPr fontId="29"/>
  </si>
  <si>
    <t>GBT 100</t>
    <phoneticPr fontId="29"/>
  </si>
  <si>
    <t>IRC+10216 &amp; TMC-1</t>
    <phoneticPr fontId="29"/>
  </si>
  <si>
    <t>IRAM 30</t>
    <phoneticPr fontId="29"/>
  </si>
  <si>
    <t>cyanoallene</t>
    <phoneticPr fontId="29"/>
  </si>
  <si>
    <t>methylformate</t>
    <phoneticPr fontId="29"/>
  </si>
  <si>
    <t>IRAM 30 &amp; SMA</t>
    <phoneticPr fontId="29"/>
  </si>
  <si>
    <t>Sgr B</t>
    <phoneticPr fontId="29"/>
  </si>
  <si>
    <t>IRAM 30</t>
    <phoneticPr fontId="29"/>
  </si>
  <si>
    <t>IRC+10216</t>
    <phoneticPr fontId="29"/>
  </si>
  <si>
    <t>GBT 100</t>
    <phoneticPr fontId="29"/>
  </si>
  <si>
    <t>Propionaldehyde/propanal</t>
    <phoneticPr fontId="29"/>
  </si>
  <si>
    <t>methylene</t>
    <phoneticPr fontId="29"/>
  </si>
  <si>
    <t>W51e2</t>
    <phoneticPr fontId="29"/>
  </si>
  <si>
    <t>fluoromethylidynium</t>
    <phoneticPr fontId="29"/>
  </si>
  <si>
    <t>IRAM 30 &amp; APEX 12</t>
    <phoneticPr fontId="29"/>
  </si>
  <si>
    <t>Orion Bar</t>
    <phoneticPr fontId="29"/>
  </si>
  <si>
    <t>Cyclopropenone</t>
    <phoneticPr fontId="29"/>
  </si>
  <si>
    <t>Ketenimine</t>
    <phoneticPr fontId="29"/>
  </si>
  <si>
    <t>IRAM 30 &amp; SEST 15</t>
    <phoneticPr fontId="29"/>
  </si>
  <si>
    <t>ApJ, 248, L113 (1981)</t>
    <phoneticPr fontId="29"/>
  </si>
  <si>
    <t>Kitt Peak 4 &amp; SOFIA</t>
    <phoneticPr fontId="29"/>
  </si>
  <si>
    <t>R Andromedae, W49N</t>
    <phoneticPr fontId="29"/>
  </si>
  <si>
    <t xml:space="preserve">methyl radical </t>
    <phoneticPr fontId="29"/>
  </si>
  <si>
    <t>ISO</t>
    <phoneticPr fontId="29"/>
  </si>
  <si>
    <t>Sgr A*</t>
    <phoneticPr fontId="29"/>
  </si>
  <si>
    <t>NRAO 12</t>
    <phoneticPr fontId="29"/>
  </si>
  <si>
    <t>SWAS &amp; Odin</t>
    <phoneticPr fontId="29"/>
  </si>
  <si>
    <t>ρ Ophiuchi A</t>
    <phoneticPr fontId="29"/>
  </si>
  <si>
    <t>IRC+10216</t>
    <phoneticPr fontId="29"/>
  </si>
  <si>
    <t>IRAM 30, APEX</t>
    <phoneticPr fontId="29"/>
  </si>
  <si>
    <t>Effelsberg 100 &amp; IRAM 30</t>
    <phoneticPr fontId="29"/>
  </si>
  <si>
    <t>NASA's Deep Space Network 70 m</t>
    <phoneticPr fontId="29"/>
  </si>
  <si>
    <t>BIMA &amp; OVRO</t>
    <phoneticPr fontId="29"/>
  </si>
  <si>
    <t>thioformaldehyde</t>
    <phoneticPr fontId="29"/>
  </si>
  <si>
    <t>Parkes 64</t>
    <phoneticPr fontId="29"/>
  </si>
  <si>
    <t>Hydrogen Fluoride</t>
    <phoneticPr fontId="29"/>
  </si>
  <si>
    <t>Sgr B2, Orion KL, W51</t>
    <phoneticPr fontId="29"/>
  </si>
  <si>
    <t>NRO 45 &amp; NRAO 12</t>
    <phoneticPr fontId="29"/>
  </si>
  <si>
    <t>methylene amidogen</t>
    <phoneticPr fontId="29"/>
  </si>
  <si>
    <t>ARO 12</t>
    <phoneticPr fontId="29"/>
  </si>
  <si>
    <t>ARO 12</t>
    <phoneticPr fontId="29"/>
  </si>
  <si>
    <t>Orion &amp; B1-bS</t>
    <phoneticPr fontId="29"/>
  </si>
  <si>
    <t>http://adsabs.harvard.edu/cgi-bin/nph-bib_query?bibcode=1940PASP...52..187M</t>
    <phoneticPr fontId="29"/>
  </si>
  <si>
    <t>http://adsabs.harvard.edu/cgi-bin/nph-bib_query?bibcode=1941ApJ....93...11A&amp;</t>
    <phoneticPr fontId="29"/>
  </si>
  <si>
    <t>Mount Wilson Obs.</t>
    <phoneticPr fontId="29"/>
  </si>
  <si>
    <t>Yerkes Obs.</t>
    <phoneticPr fontId="29"/>
  </si>
  <si>
    <t>NRAO 43</t>
    <phoneticPr fontId="29"/>
  </si>
  <si>
    <t>ARO 10 &amp; 12</t>
    <phoneticPr fontId="29"/>
  </si>
  <si>
    <t>ARO 12 &amp; IRAM 30</t>
    <phoneticPr fontId="29"/>
  </si>
  <si>
    <t>APEX 12</t>
    <phoneticPr fontId="29"/>
  </si>
  <si>
    <t>NO+</t>
    <phoneticPr fontId="29"/>
  </si>
  <si>
    <t>Barnard 1-b</t>
  </si>
  <si>
    <t>nitrosylium ion</t>
  </si>
  <si>
    <t>ApJ, 795, 40 (2014)</t>
    <phoneticPr fontId="29"/>
  </si>
  <si>
    <t>http://adsabs.harvard.edu/cgi-bin/nph-bib_query?bibcode=1971ApJ...163L..53S</t>
    <phoneticPr fontId="29"/>
  </si>
  <si>
    <t>http://adsabs.harvard.edu/cgi-bin/nph-bib_query?bibcode=1971ApJ...164L..43S</t>
    <phoneticPr fontId="29"/>
  </si>
  <si>
    <t>CCN</t>
    <phoneticPr fontId="29"/>
  </si>
  <si>
    <t>ApJ, 795, L1 (2014)</t>
    <phoneticPr fontId="29"/>
  </si>
  <si>
    <t>http://iopscience.iop.org/2041-8205/795/1/L1/</t>
  </si>
  <si>
    <t>A&amp;A, 570, 45 (2014)</t>
    <phoneticPr fontId="29"/>
  </si>
  <si>
    <t>Millstone Hill Observatory</t>
    <phoneticPr fontId="29"/>
  </si>
  <si>
    <t>Sgr B, Ori, W49</t>
    <phoneticPr fontId="29"/>
  </si>
  <si>
    <t>Hat Creek Observatory</t>
    <phoneticPr fontId="29"/>
  </si>
  <si>
    <t>ALMA</t>
    <phoneticPr fontId="29"/>
  </si>
  <si>
    <t>iso-propyl cyanide</t>
    <phoneticPr fontId="29"/>
  </si>
  <si>
    <t>i-C3H7CN</t>
    <phoneticPr fontId="29"/>
  </si>
  <si>
    <t>Science, 345, 1584 (2014)</t>
    <phoneticPr fontId="29"/>
  </si>
  <si>
    <t>status of O2,FeO: tentative -&gt; ok</t>
    <phoneticPr fontId="29"/>
  </si>
  <si>
    <r>
      <t>確定していない</t>
    </r>
    <r>
      <rPr>
        <sz val="11"/>
        <rFont val="Arial"/>
        <family val="2"/>
      </rPr>
      <t>(tentative)</t>
    </r>
  </si>
  <si>
    <t>-</t>
    <phoneticPr fontId="29"/>
  </si>
  <si>
    <t>Nature, 523, 322 (2015)</t>
    <phoneticPr fontId="29"/>
  </si>
  <si>
    <t>1.4m ESO/CAT</t>
    <phoneticPr fontId="29"/>
  </si>
  <si>
    <t>HD43384,63804,80077</t>
    <phoneticPr fontId="29"/>
  </si>
  <si>
    <t>NCCNH+</t>
    <phoneticPr fontId="29"/>
  </si>
  <si>
    <t>A&amp;A, 579, L10 (2015)</t>
    <phoneticPr fontId="29"/>
  </si>
  <si>
    <t>protonated cyanogen</t>
    <phoneticPr fontId="29"/>
  </si>
  <si>
    <t>TMC-1, L483</t>
    <phoneticPr fontId="29"/>
  </si>
  <si>
    <t>Yebes 40 &amp; IRAM 30</t>
    <phoneticPr fontId="29"/>
  </si>
  <si>
    <t>SiCSi</t>
    <phoneticPr fontId="29"/>
  </si>
  <si>
    <t>ApJ, 806, L3 (2015)</t>
    <phoneticPr fontId="29"/>
  </si>
  <si>
    <t>ketenyl</t>
    <phoneticPr fontId="29"/>
  </si>
  <si>
    <t>HCCO</t>
    <phoneticPr fontId="29"/>
  </si>
  <si>
    <t>A&amp;A, 577, L5 (2015)</t>
    <phoneticPr fontId="29"/>
  </si>
  <si>
    <t>Lupus-1A, L483</t>
    <phoneticPr fontId="29"/>
  </si>
  <si>
    <t>C60+</t>
    <phoneticPr fontId="29"/>
  </si>
  <si>
    <t>CH3NCO</t>
    <phoneticPr fontId="29"/>
  </si>
  <si>
    <t>A&amp;A, 587, L4 (2016)</t>
    <phoneticPr fontId="29"/>
  </si>
  <si>
    <t>ApJ, 812, 5 (2015)</t>
    <phoneticPr fontId="29"/>
  </si>
  <si>
    <t>ARO 12</t>
    <phoneticPr fontId="29"/>
  </si>
  <si>
    <t>methyl isocyanate</t>
    <phoneticPr fontId="29"/>
  </si>
  <si>
    <t>NRAO 11 &amp; Mitaka 6</t>
    <phoneticPr fontId="29"/>
  </si>
  <si>
    <t>CH3CHCH2O</t>
    <phoneticPr fontId="29"/>
  </si>
  <si>
    <t>Science, 352, 1449 (2016)</t>
    <phoneticPr fontId="29"/>
  </si>
  <si>
    <t>GBT 100 &amp; Parkes</t>
    <phoneticPr fontId="29"/>
  </si>
  <si>
    <t>Natur, 295, 389B (1982) &amp; ApJ, 291, L63 (1985)</t>
    <phoneticPr fontId="29"/>
  </si>
  <si>
    <t>MNRAS, 463, 4175 (2016)</t>
    <phoneticPr fontId="29"/>
  </si>
  <si>
    <t>Status of HC11N is changed to be "rejected."</t>
    <phoneticPr fontId="29"/>
  </si>
  <si>
    <t>HC5O</t>
    <phoneticPr fontId="29"/>
  </si>
  <si>
    <t>ApJ, 843, L28 (2017)</t>
    <phoneticPr fontId="29"/>
  </si>
  <si>
    <t>TMC-1</t>
    <phoneticPr fontId="29"/>
  </si>
  <si>
    <t>benzonitrile</t>
    <phoneticPr fontId="29"/>
  </si>
  <si>
    <t>C6H5CN</t>
    <phoneticPr fontId="29"/>
  </si>
  <si>
    <t>IRC+10216</t>
    <phoneticPr fontId="29"/>
  </si>
  <si>
    <t>CRL618 (proto-planetary nebula)</t>
    <phoneticPr fontId="29"/>
  </si>
  <si>
    <t>VY CMa(oxygen-rich supergiant star)</t>
    <phoneticPr fontId="29"/>
  </si>
  <si>
    <t>VY Canis Majoris (oxygen-rich red supergiant)</t>
    <phoneticPr fontId="29"/>
  </si>
  <si>
    <t>NP Aurigae (S-type AGB star)</t>
    <phoneticPr fontId="29"/>
  </si>
  <si>
    <t>A&amp;A, 606, L5 (2017), A&amp;A, 570, 45 (2014)</t>
    <phoneticPr fontId="29"/>
  </si>
  <si>
    <t>silyl cyanide</t>
    <phoneticPr fontId="29"/>
  </si>
  <si>
    <t>ALMA</t>
    <phoneticPr fontId="29"/>
  </si>
  <si>
    <t>IRAS 16293-2422</t>
    <phoneticPr fontId="29"/>
  </si>
  <si>
    <t>methyl chloride</t>
    <phoneticPr fontId="29"/>
  </si>
  <si>
    <t>Nature astronomy, 1, 703 (2017)</t>
    <phoneticPr fontId="29"/>
  </si>
  <si>
    <t>CH3Cl</t>
    <phoneticPr fontId="29"/>
  </si>
  <si>
    <t>HC7O</t>
    <phoneticPr fontId="29"/>
  </si>
  <si>
    <t>ApJ, 850, 187 (2017)</t>
    <phoneticPr fontId="29"/>
  </si>
  <si>
    <t>CH3SiH3</t>
    <phoneticPr fontId="36"/>
  </si>
  <si>
    <t>A&amp;A, 606, L5(2017)</t>
    <phoneticPr fontId="36"/>
  </si>
  <si>
    <t>methyl silane</t>
  </si>
  <si>
    <t>http://cdsads.u-strasbg.fr/abs/2017A%26A...606L...5C</t>
    <phoneticPr fontId="36"/>
  </si>
  <si>
    <t>Science, 359, 202 (2018)</t>
    <phoneticPr fontId="29"/>
  </si>
  <si>
    <t>GBT 100</t>
    <phoneticPr fontId="29"/>
  </si>
  <si>
    <t>GBT 100 &amp; NRO 45</t>
    <phoneticPr fontId="29"/>
  </si>
  <si>
    <t>http://iopscience.iop.org/0004-637X/795/1/40/</t>
    <phoneticPr fontId="29"/>
  </si>
  <si>
    <t>http://adsabs.harvard.edu/abs/1978ApJ...224L..73L</t>
    <phoneticPr fontId="29"/>
  </si>
  <si>
    <t>CH3CHO</t>
    <phoneticPr fontId="29"/>
  </si>
  <si>
    <t>methoxymethanol</t>
    <phoneticPr fontId="29"/>
  </si>
  <si>
    <t>ALMA</t>
    <phoneticPr fontId="29"/>
  </si>
  <si>
    <t>NGC 6334I</t>
    <phoneticPr fontId="29"/>
  </si>
  <si>
    <t>ApJ, 851, L46 (2017)</t>
    <phoneticPr fontId="29"/>
  </si>
  <si>
    <t>CH3OCH2OH</t>
    <phoneticPr fontId="29"/>
  </si>
  <si>
    <t>NS+</t>
    <phoneticPr fontId="36"/>
  </si>
  <si>
    <t>ApJ,853,L22(2018)</t>
    <phoneticPr fontId="36"/>
  </si>
  <si>
    <t>IRAM 30</t>
    <phoneticPr fontId="36"/>
  </si>
  <si>
    <t>HCS</t>
    <phoneticPr fontId="36"/>
  </si>
  <si>
    <t xml:space="preserve">
A&amp;A,611,L1(2018)</t>
    <phoneticPr fontId="36"/>
  </si>
  <si>
    <t>L483</t>
    <phoneticPr fontId="36"/>
  </si>
  <si>
    <t>HSC</t>
    <phoneticPr fontId="36"/>
  </si>
  <si>
    <t>A&amp;A,611,L1(2018)</t>
    <phoneticPr fontId="36"/>
  </si>
  <si>
    <t>CH3NHCHO</t>
    <phoneticPr fontId="36"/>
  </si>
  <si>
    <t>A&amp;A,601,A49(2017)</t>
    <phoneticPr fontId="36"/>
  </si>
  <si>
    <t>N-methylformamide</t>
    <phoneticPr fontId="36"/>
  </si>
  <si>
    <t>ALMA</t>
    <phoneticPr fontId="36"/>
  </si>
  <si>
    <t>Sgr B2(N)</t>
    <phoneticPr fontId="36"/>
  </si>
  <si>
    <t>http://cdsads.u-strasbg.fr/abs/2017A%26A...601A..49B</t>
    <phoneticPr fontId="36"/>
  </si>
  <si>
    <t>S2H</t>
    <phoneticPr fontId="36"/>
  </si>
  <si>
    <t>ApJ,851,L49(2017)</t>
    <phoneticPr fontId="36"/>
  </si>
  <si>
    <t>hoursehead</t>
    <phoneticPr fontId="36"/>
  </si>
  <si>
    <t>column density (cm-2)/abundance relative to H2</t>
    <phoneticPr fontId="29"/>
  </si>
  <si>
    <t>A&amp;A 612, L10 (2018), ApJ, 778, L1 (2013)</t>
    <phoneticPr fontId="29"/>
  </si>
  <si>
    <t>https://www.aanda.org/articles/aa/abs/2018/04/aa33074-18/aa33074-18.html</t>
    <phoneticPr fontId="29"/>
  </si>
  <si>
    <t>L483</t>
    <phoneticPr fontId="29"/>
  </si>
  <si>
    <t>isocyanate radical</t>
    <phoneticPr fontId="29"/>
  </si>
  <si>
    <t>A&amp;A 612, L10 (2018)</t>
    <phoneticPr fontId="29"/>
  </si>
  <si>
    <t>NCO</t>
    <phoneticPr fontId="29"/>
  </si>
  <si>
    <t>thioformyl radical</t>
    <phoneticPr fontId="29"/>
  </si>
  <si>
    <t>isocyanogen</t>
    <phoneticPr fontId="29"/>
  </si>
  <si>
    <t>CNCN</t>
    <phoneticPr fontId="29"/>
  </si>
  <si>
    <t xml:space="preserve">ApJ, 861, L22 (2018) </t>
    <phoneticPr fontId="29"/>
  </si>
  <si>
    <t>glycolonitrile</t>
    <phoneticPr fontId="29"/>
  </si>
  <si>
    <t>ALMA</t>
    <phoneticPr fontId="29"/>
  </si>
  <si>
    <t>HOCH2CN</t>
    <phoneticPr fontId="29"/>
  </si>
  <si>
    <t>HONO</t>
    <phoneticPr fontId="29"/>
  </si>
  <si>
    <t xml:space="preserve">IRAS 16293–2422 </t>
    <phoneticPr fontId="29"/>
  </si>
  <si>
    <t>nitrous acid</t>
    <phoneticPr fontId="29"/>
  </si>
  <si>
    <t>A&amp;A, 623, L13 (2019)</t>
    <phoneticPr fontId="29"/>
  </si>
  <si>
    <t>MNRAS, 484, L43 (2019)</t>
    <phoneticPr fontId="29"/>
  </si>
  <si>
    <t>HeH+</t>
    <phoneticPr fontId="29"/>
  </si>
  <si>
    <t>helium hydride ion</t>
    <phoneticPr fontId="29"/>
  </si>
  <si>
    <t>NGC7027</t>
    <phoneticPr fontId="29"/>
  </si>
  <si>
    <t>Nature, 568, 357 (2019)</t>
    <phoneticPr fontId="29"/>
  </si>
  <si>
    <t>SOFIA</t>
    <phoneticPr fontId="29"/>
  </si>
  <si>
    <t>xi Persei</t>
    <phoneticPr fontId="29"/>
  </si>
  <si>
    <t>ApJ, 161, L81 (1970)</t>
    <phoneticPr fontId="29"/>
  </si>
  <si>
    <t>Molecular Hydrogen</t>
    <phoneticPr fontId="29"/>
  </si>
  <si>
    <t xml:space="preserve">Rocket </t>
    <phoneticPr fontId="29"/>
  </si>
  <si>
    <t>H2</t>
    <phoneticPr fontId="29"/>
  </si>
  <si>
    <t>ApJ, 219, L133 (1978), A&amp;A, 70, L37 (1978)</t>
    <phoneticPr fontId="29"/>
  </si>
  <si>
    <t>A&amp;A, 570, 45 (2014), A&amp;A, 630, L2 (2019)</t>
    <phoneticPr fontId="29"/>
  </si>
  <si>
    <t>https://www.aanda.org/articles/aa/abs/2019/10/aa36372-19/aa36372-19.html</t>
    <phoneticPr fontId="29"/>
  </si>
  <si>
    <t>A&amp;A, 630, L2 (2019)</t>
    <phoneticPr fontId="29"/>
  </si>
  <si>
    <t>MgC3N</t>
    <phoneticPr fontId="29"/>
  </si>
  <si>
    <t>MgC4H</t>
    <phoneticPr fontId="29"/>
  </si>
  <si>
    <t>sodium chloride</t>
  </si>
  <si>
    <t>NaOH</t>
    <phoneticPr fontId="29"/>
  </si>
  <si>
    <t>sodium hydroxide</t>
    <phoneticPr fontId="29"/>
  </si>
  <si>
    <t>http://adsabs.harvard.edu/doi/10.1086/170306</t>
    <phoneticPr fontId="29"/>
  </si>
  <si>
    <t>ApJ, 1991, 376, 573, page 576</t>
    <phoneticPr fontId="29"/>
  </si>
  <si>
    <t>ApJ, 1982, 262, L1/ This detection should be considered to be tentative.</t>
    <phoneticPr fontId="29"/>
  </si>
  <si>
    <t>ApJ, 197, L29 (1975)</t>
    <phoneticPr fontId="29"/>
  </si>
  <si>
    <t>ApJ, 322, L55 (1987)</t>
    <phoneticPr fontId="29"/>
  </si>
  <si>
    <t>ApJ, 406, L39 (1993),  A&amp;A, 157, L17 (1986)</t>
    <phoneticPr fontId="29"/>
  </si>
  <si>
    <t>triearbon monoxide</t>
    <phoneticPr fontId="29"/>
  </si>
  <si>
    <t>https://ui.adsabs.harvard.edu/abs/1984Natur.310..125M/abstract</t>
    <phoneticPr fontId="29"/>
  </si>
  <si>
    <t>Natur, 310, 125 (1984), ApJ, 297, 302 (1985)</t>
    <phoneticPr fontId="29"/>
  </si>
  <si>
    <t>NRAO 43</t>
    <phoneticPr fontId="29"/>
  </si>
  <si>
    <t>CaNC</t>
    <phoneticPr fontId="29"/>
  </si>
  <si>
    <t>A&amp;A 627, L4 (2019)</t>
    <phoneticPr fontId="29"/>
  </si>
  <si>
    <t>https://www.aanda.org/articles/aa/abs/2019/07/aa36040-19/aa36040-19.html</t>
    <phoneticPr fontId="29"/>
  </si>
  <si>
    <t>https://www.aanda.org/articles/aa/abs/2019/08/aa35428-19/aa35428-19.html</t>
    <phoneticPr fontId="29"/>
  </si>
  <si>
    <t>A&amp;A 628, A10 (2019)</t>
    <phoneticPr fontId="29"/>
  </si>
  <si>
    <t>IRAM 30</t>
    <phoneticPr fontId="29"/>
  </si>
  <si>
    <t>Sgr B2(N)</t>
    <phoneticPr fontId="29"/>
  </si>
  <si>
    <t>IRC+10216</t>
    <phoneticPr fontId="29"/>
  </si>
  <si>
    <t>https://www.nature.com/articles/s41586-019-1090-x</t>
    <phoneticPr fontId="29"/>
  </si>
  <si>
    <t>urea</t>
    <phoneticPr fontId="29"/>
  </si>
  <si>
    <t>calcium isocyanide</t>
    <phoneticPr fontId="29"/>
  </si>
  <si>
    <t>NH2C(O)NH2</t>
    <phoneticPr fontId="29"/>
  </si>
  <si>
    <t>ApJ, 652, L141 (2006)</t>
    <phoneticPr fontId="29"/>
  </si>
  <si>
    <t>PASJ, 47, 853 (1995)</t>
    <phoneticPr fontId="29"/>
  </si>
  <si>
    <t>C6H-</t>
    <phoneticPr fontId="29"/>
  </si>
  <si>
    <t xml:space="preserve">Contribution of NRO 45 to C6H- detection was added. </t>
    <phoneticPr fontId="29"/>
  </si>
  <si>
    <t>Haystack, NRO 45, SEST</t>
    <phoneticPr fontId="29"/>
  </si>
  <si>
    <t>NH2OH</t>
    <phoneticPr fontId="29"/>
  </si>
  <si>
    <t>ApJ, 899, L28 (2020)</t>
    <phoneticPr fontId="29"/>
  </si>
  <si>
    <t>hydroxylamine</t>
    <phoneticPr fontId="29"/>
  </si>
  <si>
    <t>quiescent molecular cloud G+0.693-0.027</t>
    <phoneticPr fontId="29"/>
  </si>
  <si>
    <t>CH3COCH2OH</t>
    <phoneticPr fontId="29"/>
  </si>
  <si>
    <t>Hydroxyacetone</t>
    <phoneticPr fontId="29"/>
  </si>
  <si>
    <t>RAA, 20, 125 (2020)</t>
    <phoneticPr fontId="29"/>
  </si>
  <si>
    <t>http://adsabs.harvard.edu/cgi-bin/nph-bib_query?bibcode=1937ApJ....86..483S</t>
    <phoneticPr fontId="29"/>
  </si>
  <si>
    <t>Add hydroxylamine and hydroxyacetone.</t>
    <phoneticPr fontId="29"/>
  </si>
  <si>
    <t>Orion</t>
    <phoneticPr fontId="29"/>
  </si>
  <si>
    <t>https://ui.adsabs.harvard.edu/abs/1970ApJ...161L..43W</t>
    <phoneticPr fontId="29"/>
  </si>
  <si>
    <t>ApJ, 161, L43 (1970)</t>
    <phoneticPr fontId="29"/>
  </si>
  <si>
    <t>ApJ , 163, L53 (1971), ApJ, 164, L43 (1971)</t>
    <phoneticPr fontId="29"/>
  </si>
  <si>
    <t>http://adsabs.harvard.edu/abs/1970ApJ...161L..81C</t>
    <phoneticPr fontId="29"/>
  </si>
  <si>
    <t>https://ui.adsabs.harvard.edu/abs/1971ApJ...168L..53P</t>
    <phoneticPr fontId="29"/>
  </si>
  <si>
    <t>ApJ, 168, L53 (1971)</t>
    <phoneticPr fontId="29"/>
  </si>
  <si>
    <t>Orion A, W51, IRC+10216, DR21</t>
    <phoneticPr fontId="29"/>
  </si>
  <si>
    <t>ApJ, 200, L147 (1975)</t>
    <phoneticPr fontId="29"/>
  </si>
  <si>
    <t>https://ui.adsabs.harvard.edu/abs/1975ApJ...200L.147G</t>
    <phoneticPr fontId="29"/>
  </si>
  <si>
    <t>Reference of CO was corrected.</t>
    <phoneticPr fontId="29"/>
  </si>
  <si>
    <t>References of CS and NS were corrected. Year of NO was corrected.</t>
    <phoneticPr fontId="29"/>
  </si>
  <si>
    <t>HC4NC</t>
    <phoneticPr fontId="29"/>
  </si>
  <si>
    <t>ApJ, 900, L9 (2020)</t>
    <phoneticPr fontId="29"/>
  </si>
  <si>
    <t>propargyl cyanide</t>
    <phoneticPr fontId="29"/>
  </si>
  <si>
    <t>HCCCH2CN</t>
    <phoneticPr fontId="29"/>
  </si>
  <si>
    <t>HC2CHNH</t>
    <phoneticPr fontId="29"/>
  </si>
  <si>
    <t>G+0.693-0.027</t>
    <phoneticPr fontId="29"/>
  </si>
  <si>
    <t>2-propyn-1-imine</t>
    <phoneticPr fontId="29"/>
  </si>
  <si>
    <t>https://www.aanda.org/articles/aa/abs/2020/08/aa38083-20/aa38083-20.html</t>
    <phoneticPr fontId="29"/>
  </si>
  <si>
    <t>Adding HC4NC, HCCCH2CN and HC2CHNH</t>
    <phoneticPr fontId="29"/>
  </si>
  <si>
    <t>Adding NH2C(O)NH2 and CaNC.</t>
    <phoneticPr fontId="29"/>
  </si>
  <si>
    <t>Adding MgCCH(from tentative to detected), MgC4H, MgC6H. Minor corrections for H2, NaCl and so on. Add NaOH as tentative.</t>
    <phoneticPr fontId="29"/>
  </si>
  <si>
    <t>Adding HeH+</t>
    <phoneticPr fontId="29"/>
  </si>
  <si>
    <t>Adding HONO</t>
    <phoneticPr fontId="29"/>
  </si>
  <si>
    <t>Adding HOCH2CN</t>
    <phoneticPr fontId="29"/>
  </si>
  <si>
    <t>Adding CNCN</t>
    <phoneticPr fontId="29"/>
  </si>
  <si>
    <t>Adding H2NCO+, NCO</t>
    <phoneticPr fontId="29"/>
  </si>
  <si>
    <t>Adding C6H5CN, CH3SiH3, NS+, HS2, HCS, HSC</t>
    <phoneticPr fontId="29"/>
  </si>
  <si>
    <t>Adding SiH3CN, CH3Cl, HC7O</t>
    <phoneticPr fontId="29"/>
  </si>
  <si>
    <t>Adding C6H5CN</t>
    <phoneticPr fontId="29"/>
  </si>
  <si>
    <t>Adding HC5O</t>
    <phoneticPr fontId="29"/>
  </si>
  <si>
    <t>Adding CH3NCO</t>
    <phoneticPr fontId="29"/>
  </si>
  <si>
    <t>Adding SiCSi, NCCNH+, HCCO, C60+</t>
    <phoneticPr fontId="29"/>
  </si>
  <si>
    <t>Adding i-C3H7CN</t>
    <phoneticPr fontId="29"/>
  </si>
  <si>
    <t>Adding CCN</t>
    <phoneticPr fontId="29"/>
  </si>
  <si>
    <t>Adding Column density and URL</t>
    <phoneticPr fontId="29"/>
  </si>
  <si>
    <t>Adding C5S, MgCCH, NCCP, SiH3CN</t>
    <phoneticPr fontId="29"/>
  </si>
  <si>
    <t>Adding ArH+,HMgNC,H2NCO+</t>
    <phoneticPr fontId="29"/>
  </si>
  <si>
    <t>Adding TiO, TiO2, HNCHCN, CH3CHNH, CH3OCOCH3, NH3D+, C3H+(tentative), CH3D(tentative)</t>
    <phoneticPr fontId="29"/>
  </si>
  <si>
    <t>Adding HO2, CH3O, HNCNH, HCl+, CH3CHNH</t>
    <phoneticPr fontId="29"/>
  </si>
  <si>
    <t>Adding HOOH,HO2, and add ref. of SH</t>
    <phoneticPr fontId="29"/>
  </si>
  <si>
    <t>Adding C60 etc.</t>
    <phoneticPr fontId="29"/>
  </si>
  <si>
    <t>Adding AlOH</t>
    <phoneticPr fontId="29"/>
  </si>
  <si>
    <t>Adding C5N-, PH3</t>
    <phoneticPr fontId="29"/>
  </si>
  <si>
    <t>number of CN functional group (including C-N and C=N)</t>
    <phoneticPr fontId="29"/>
  </si>
  <si>
    <t>HC3O+</t>
    <phoneticPr fontId="29"/>
  </si>
  <si>
    <t>A&amp;A 642, L17 (2020)</t>
    <phoneticPr fontId="29"/>
  </si>
  <si>
    <t>Adding HC3O+</t>
    <phoneticPr fontId="29"/>
  </si>
  <si>
    <t>Yebes  40 &amp; IRAM 30</t>
    <phoneticPr fontId="29"/>
  </si>
  <si>
    <t>https://ui.adsabs.harvard.edu/abs/1971ApJ...168L.107S%2F</t>
    <phoneticPr fontId="29"/>
  </si>
  <si>
    <t>HC5NH+</t>
    <phoneticPr fontId="29"/>
  </si>
  <si>
    <t>A&amp;A, 643, L6 (2020)</t>
    <phoneticPr fontId="29"/>
  </si>
  <si>
    <t>protonated cyanodiacetylene cation</t>
    <phoneticPr fontId="29"/>
  </si>
  <si>
    <t>Yebes  40</t>
    <phoneticPr fontId="29"/>
  </si>
  <si>
    <t>Adding HC5NH+ as tentative</t>
    <phoneticPr fontId="29"/>
  </si>
  <si>
    <t>Sgr A/B</t>
    <phoneticPr fontId="29"/>
  </si>
  <si>
    <t>ApJ, 168, L107 (1971)</t>
    <phoneticPr fontId="29"/>
  </si>
  <si>
    <t>ApJ, 321, L81 (1987), ApJS, 58, 341 (1985)</t>
    <phoneticPr fontId="29"/>
  </si>
  <si>
    <t>NRAO 12 &amp; OVRO 10.5</t>
    <phoneticPr fontId="29"/>
  </si>
  <si>
    <t>ApJ, 534, L199 (2000) by radio</t>
    <phoneticPr fontId="29"/>
  </si>
  <si>
    <t>ApJ, 376, L49 (1991) by optical</t>
    <phoneticPr fontId="29"/>
  </si>
  <si>
    <t>ApJ, 396, L107 (1992)</t>
    <phoneticPr fontId="29"/>
  </si>
  <si>
    <t>IC 443G</t>
    <phoneticPr fontId="29"/>
  </si>
  <si>
    <t>https://ui.adsabs.harvard.edu/abs/2021NatAs...5..188L</t>
    <phoneticPr fontId="29"/>
  </si>
  <si>
    <t>NatAs, 5, 188 (2021)</t>
    <phoneticPr fontId="29"/>
  </si>
  <si>
    <t>HC11N</t>
    <phoneticPr fontId="29"/>
  </si>
  <si>
    <t>https://ui.adsabs.harvard.edu/abs/2021A%26A...645A..53M</t>
    <phoneticPr fontId="29"/>
  </si>
  <si>
    <t>IRAS 16293–2422</t>
    <phoneticPr fontId="29"/>
  </si>
  <si>
    <t>A&amp;A, 645, A53 (2021)</t>
    <phoneticPr fontId="29"/>
  </si>
  <si>
    <t>Propenal</t>
    <phoneticPr fontId="29"/>
  </si>
  <si>
    <t>C2H3CHO</t>
    <phoneticPr fontId="29"/>
  </si>
  <si>
    <t>Propylene</t>
    <phoneticPr fontId="29"/>
  </si>
  <si>
    <t>C3H6</t>
    <phoneticPr fontId="29"/>
  </si>
  <si>
    <t>trans-cyanovinylacetylene</t>
    <phoneticPr fontId="29"/>
  </si>
  <si>
    <t>HC2CHCHCN</t>
    <phoneticPr fontId="29"/>
  </si>
  <si>
    <t>vinylcyanoacetylene</t>
    <phoneticPr fontId="29"/>
  </si>
  <si>
    <t>H2CCHC3N</t>
    <phoneticPr fontId="29"/>
  </si>
  <si>
    <t>ApJ, 908, L11 (2021)</t>
    <phoneticPr fontId="29"/>
  </si>
  <si>
    <t>https://ui.adsabs.harvard.edu/abs/2021ApJ...908L..11K</t>
    <phoneticPr fontId="29"/>
  </si>
  <si>
    <t>Adding HC11N, C2H3CHO, C3H6, HC2CHCHCN, H2CCHC3N</t>
    <phoneticPr fontId="29"/>
  </si>
  <si>
    <t>rediscovery 2021</t>
    <phoneticPr fontId="29"/>
  </si>
  <si>
    <t>CH3CO+</t>
    <phoneticPr fontId="29"/>
  </si>
  <si>
    <t>A&amp;A, 646, L7 (2021)</t>
    <phoneticPr fontId="29"/>
  </si>
  <si>
    <t>acetyl cation</t>
    <phoneticPr fontId="29"/>
  </si>
  <si>
    <t>TMC-1, L483, L1527, L1544</t>
    <phoneticPr fontId="36"/>
  </si>
  <si>
    <t>B1b, TMC-1, L483 etc</t>
    <phoneticPr fontId="36"/>
  </si>
  <si>
    <t>HC3S+</t>
    <phoneticPr fontId="29"/>
  </si>
  <si>
    <t>A&amp;A, 646, L3 (2021)</t>
    <phoneticPr fontId="29"/>
  </si>
  <si>
    <t>Adding CH3CO+ and HC3S+</t>
    <phoneticPr fontId="29"/>
  </si>
  <si>
    <t>C10H7CN(1)</t>
    <phoneticPr fontId="29"/>
  </si>
  <si>
    <t>C10H7CN(2)</t>
    <phoneticPr fontId="29"/>
  </si>
  <si>
    <t>2-cyanocyclopentadiene</t>
    <phoneticPr fontId="29"/>
  </si>
  <si>
    <t>ApJ, 910, L2 (2021)</t>
    <phoneticPr fontId="29"/>
  </si>
  <si>
    <t>1-cyanocyclopentadiene</t>
    <phoneticPr fontId="29"/>
  </si>
  <si>
    <t xml:space="preserve">
NatAs (2020)DOI:10.1038/s41550-020-01213-y</t>
    <phoneticPr fontId="29"/>
  </si>
  <si>
    <t>ApJ, 900, L10 (2020)</t>
    <phoneticPr fontId="29"/>
  </si>
  <si>
    <t>Science, 371, 1265 (2021)</t>
    <phoneticPr fontId="29"/>
  </si>
  <si>
    <t>1-cyanonaphthalene</t>
    <phoneticPr fontId="29"/>
  </si>
  <si>
    <t>2-cyanonaphthalene</t>
    <phoneticPr fontId="29"/>
  </si>
  <si>
    <t>C5H5CN(1)</t>
    <phoneticPr fontId="29"/>
  </si>
  <si>
    <t>C5H5CN(2)</t>
    <phoneticPr fontId="29"/>
  </si>
  <si>
    <t>Adding C5H5CN(1), C5H5CN(2), C10H7CN(1), and C10H7CN(2)</t>
    <phoneticPr fontId="29"/>
  </si>
  <si>
    <t>CH2CHCCH</t>
    <phoneticPr fontId="29"/>
  </si>
  <si>
    <t>A&amp;A, 647, L2 (2021)</t>
    <phoneticPr fontId="29"/>
  </si>
  <si>
    <t>A&amp;A, 647, L3 (2021)</t>
    <phoneticPr fontId="29"/>
  </si>
  <si>
    <t>A&amp;A, 647, L10 (2021)</t>
    <phoneticPr fontId="29"/>
  </si>
  <si>
    <t>CH3CH2CCH</t>
    <phoneticPr fontId="29"/>
  </si>
  <si>
    <t>vinyl acetylene</t>
    <phoneticPr fontId="29"/>
  </si>
  <si>
    <t>ethyl acetylene</t>
    <phoneticPr fontId="29"/>
  </si>
  <si>
    <t>allenyl acetylene</t>
    <phoneticPr fontId="29"/>
  </si>
  <si>
    <t>H2CCCHCCH</t>
    <phoneticPr fontId="29"/>
  </si>
  <si>
    <t>propargyl radical</t>
    <phoneticPr fontId="29"/>
  </si>
  <si>
    <t>CH2CCH</t>
    <phoneticPr fontId="29"/>
  </si>
  <si>
    <t>Adding CH2CCH, CH2CHCCH, and H2CCCHCCH</t>
    <phoneticPr fontId="29"/>
  </si>
  <si>
    <t>VO</t>
    <phoneticPr fontId="29"/>
  </si>
  <si>
    <t>ApJ, 874, L26 (2019)</t>
    <phoneticPr fontId="29"/>
  </si>
  <si>
    <t>Hubble</t>
    <phoneticPr fontId="29"/>
  </si>
  <si>
    <t xml:space="preserve"> VY Cma</t>
    <phoneticPr fontId="29"/>
  </si>
  <si>
    <t>NCS</t>
    <phoneticPr fontId="29"/>
  </si>
  <si>
    <t>A&amp;A, 648, L3 (2021)</t>
    <phoneticPr fontId="29"/>
  </si>
  <si>
    <t>HCCS</t>
    <phoneticPr fontId="29"/>
  </si>
  <si>
    <t>http://ui.adsabs.harvard.edu/abs/2018A%26A...611L...1A</t>
    <phoneticPr fontId="36"/>
  </si>
  <si>
    <t>http://ui.adsabs.harvard.edu/abs/2018ApJ...853L..22C</t>
    <phoneticPr fontId="36"/>
  </si>
  <si>
    <t>http://ui.adsabs.harvard.edu/abs/2017ApJ...851L..46M</t>
    <phoneticPr fontId="29"/>
  </si>
  <si>
    <t>http://ui.adsabs.harvard.edu/abs/2019arXiv190102576Z</t>
    <phoneticPr fontId="29"/>
  </si>
  <si>
    <t>http://ui.adsabs.harvard.edu/abs/2018Sci...359..202M</t>
    <phoneticPr fontId="29"/>
  </si>
  <si>
    <t>http://ui.adsabs.harvard.edu/abs/2017ApJ...850..187C</t>
    <phoneticPr fontId="29"/>
  </si>
  <si>
    <t>http://ui.adsabs.harvard.edu/abs/2017ApJ...843L..28M</t>
    <phoneticPr fontId="29"/>
  </si>
  <si>
    <t>http://ui.adsabs.harvard.edu/abs/2017A%26A...606L...5C</t>
    <phoneticPr fontId="29"/>
  </si>
  <si>
    <t>http://adsabs.harvard.edu/abs/2014arXiv1408.6306A</t>
    <phoneticPr fontId="29"/>
  </si>
  <si>
    <t>http://adsabs.harvard.edu/abs/2010arXiv1004.2627W</t>
    <phoneticPr fontId="29"/>
  </si>
  <si>
    <t>http://ui.adsabs.harvard.edu/abs/1937PASP...49...26D</t>
    <phoneticPr fontId="29"/>
  </si>
  <si>
    <t>http://adsabs.harvard.edu/cgi-bin/nph-bib_query?bibcode=1941ApJ....94..381D</t>
    <phoneticPr fontId="29"/>
  </si>
  <si>
    <t>http://ui.adsabs.harvard.edu/abs/1963Natur.200..829W</t>
    <phoneticPr fontId="29"/>
  </si>
  <si>
    <t>http://ui.adsabs.harvard.edu/abs/1969Natur.221..626C</t>
    <phoneticPr fontId="29"/>
  </si>
  <si>
    <t>http://ui.adsabs.harvard.edu/abs/1969Natur.221....6O</t>
    <phoneticPr fontId="29"/>
  </si>
  <si>
    <t>http://ui.adsabs.harvard.edu/abs/1970Kozmo...1....3T</t>
    <phoneticPr fontId="29"/>
  </si>
  <si>
    <t>http://ui.adsabs.harvard.edu/abs/1971ApJ...167L..97W</t>
    <phoneticPr fontId="29"/>
  </si>
  <si>
    <t>http://ui.adsabs.harvard.edu/abs/1971ApJ...163L..47S</t>
    <phoneticPr fontId="29"/>
  </si>
  <si>
    <t>http://ui.adsabs.harvard.edu/abs/1971ApJ...168L.111J</t>
    <phoneticPr fontId="29"/>
  </si>
  <si>
    <t>http://ui.adsabs.harvard.edu/abs/1971ApJ...163L..35T</t>
    <phoneticPr fontId="29"/>
  </si>
  <si>
    <t>http://ui.adsabs.harvard.edu/abs/1971ApJ...163L..41Z</t>
    <phoneticPr fontId="29"/>
  </si>
  <si>
    <t>http://ui.adsabs.harvard.edu/abs/1971BAAS....3..499P</t>
    <phoneticPr fontId="29"/>
  </si>
  <si>
    <t>http://ui.adsabs.harvard.edu/abs/1972ApJ...173L.125Z</t>
    <phoneticPr fontId="29"/>
  </si>
  <si>
    <t>http://ui.adsabs.harvard.edu/abs/1972ApJ...176L..73T</t>
    <phoneticPr fontId="29"/>
  </si>
  <si>
    <t>http://ui.adsabs.harvard.edu/abs/1972ApJ...177..619S</t>
    <phoneticPr fontId="29"/>
  </si>
  <si>
    <t>http://ui.adsabs.harvard.edu/abs/1972ApJ...178L..23B</t>
    <phoneticPr fontId="29"/>
  </si>
  <si>
    <t>http://ui.adsabs.harvard.edu/abs/1973ApJ...184L..59G</t>
    <phoneticPr fontId="29"/>
  </si>
  <si>
    <t>http://ui.adsabs.harvard.edu/abs/1973ApL....13..119G</t>
    <phoneticPr fontId="29"/>
  </si>
  <si>
    <t>http://ui.adsabs.harvard.edu/abs/1974ApJ...188..255H</t>
    <phoneticPr fontId="29"/>
  </si>
  <si>
    <t>http://ui.adsabs.harvard.edu/abs/1974AuJPh..27..425F</t>
    <phoneticPr fontId="29"/>
  </si>
  <si>
    <t>http://ui.adsabs.harvard.edu/abs/1974ApJ...191L.135K</t>
    <phoneticPr fontId="29"/>
  </si>
  <si>
    <t>http://ui.adsabs.harvard.edu/abs/1974ApJ...191L..79S</t>
    <phoneticPr fontId="29"/>
  </si>
  <si>
    <t>http://ui.adsabs.harvard.edu/abs/1975ApJ...199L..47M</t>
    <phoneticPr fontId="29"/>
  </si>
  <si>
    <t>http://ui.adsabs.harvard.edu/abs/1975ApJ...200L.151K</t>
    <phoneticPr fontId="29"/>
  </si>
  <si>
    <t>http://ui.adsabs.harvard.edu/abs/1975ApJ...201L..25T</t>
    <phoneticPr fontId="29"/>
  </si>
  <si>
    <t>http://ui.adsabs.harvard.edu/abs/1975ApJ...198L..81S</t>
    <phoneticPr fontId="29"/>
  </si>
  <si>
    <t>http://ui.adsabs.harvard.edu/abs/1975ApJ...201L.149T</t>
    <phoneticPr fontId="29"/>
  </si>
  <si>
    <t>http://ui.adsabs.harvard.edu/abs/1975ApJ...195L.127G</t>
    <phoneticPr fontId="29"/>
  </si>
  <si>
    <t>http://ui.adsabs.harvard.edu/abs/1975ApJ...197L..29B</t>
    <phoneticPr fontId="29"/>
  </si>
  <si>
    <t>http://ui.adsabs.harvard.edu/abs/1975ApJ...196L..99Z</t>
    <phoneticPr fontId="29"/>
  </si>
  <si>
    <t>http://ui.adsabs.harvard.edu/abs/1976ApJ...208L..91S</t>
    <phoneticPr fontId="29"/>
  </si>
  <si>
    <t>http://ui.adsabs.harvard.edu/abs/1976ApJ...205L.173A</t>
    <phoneticPr fontId="29"/>
  </si>
  <si>
    <t>http://ui.adsabs.harvard.edu/abs/1977ApJ...216L..49S</t>
    <phoneticPr fontId="29"/>
  </si>
  <si>
    <t>http://ui.adsabs.harvard.edu/abs/1977ApJ...217L.105U</t>
    <phoneticPr fontId="29"/>
  </si>
  <si>
    <t>http://ui.adsabs.harvard.edu/abs/1977ApJ...212L..81G</t>
    <phoneticPr fontId="29"/>
  </si>
  <si>
    <t>http://ui.adsabs.harvard.edu/abs/1977ApJ...213L..75T</t>
    <phoneticPr fontId="29"/>
  </si>
  <si>
    <t>http://ui.adsabs.harvard.edu/abs/1977ApJ...218..370J</t>
    <phoneticPr fontId="29"/>
  </si>
  <si>
    <t>http://ui.adsabs.harvard.edu/abs/1978ApJ...226L..43F</t>
    <phoneticPr fontId="29"/>
  </si>
  <si>
    <t>http://ui.adsabs.harvard.edu/abs/1978ApJ...219L.133K</t>
    <phoneticPr fontId="29"/>
  </si>
  <si>
    <t>http://ui.adsabs.harvard.edu/abs/1978ApJ...223L.105B</t>
    <phoneticPr fontId="29"/>
  </si>
  <si>
    <t>http://ui.adsabs.harvard.edu/abs/1979ApJ...234L.143F</t>
    <phoneticPr fontId="29"/>
  </si>
  <si>
    <t>http://ui.adsabs.harvard.edu/abs/1979ApJ...234L.139L</t>
    <phoneticPr fontId="29"/>
  </si>
  <si>
    <t>http://ui.adsabs.harvard.edu/abs/1981ApJ...246L..41T</t>
    <phoneticPr fontId="29"/>
  </si>
  <si>
    <t>http://ui.adsabs.harvard.edu/abs/1976Natur.264..345R</t>
    <phoneticPr fontId="29"/>
  </si>
  <si>
    <t>http://ui.adsabs.harvard.edu/abs/1981ApJ...244L.103B</t>
    <phoneticPr fontId="29"/>
  </si>
  <si>
    <t>http://ui.adsabs.harvard.edu/abs/1981ApJ...248L.113I</t>
    <phoneticPr fontId="29"/>
  </si>
  <si>
    <t>http://ui.adsabs.harvard.edu/abs/1982ApJ...262L...1H</t>
    <phoneticPr fontId="29"/>
  </si>
  <si>
    <t>http://ui.adsabs.harvard.edu/abs/1982ApJ...255L..75B</t>
    <phoneticPr fontId="29"/>
  </si>
  <si>
    <t>http://ui.adsabs.harvard.edu/abs/1982Natur.295..389B</t>
    <phoneticPr fontId="29"/>
  </si>
  <si>
    <t>http://ui.adsabs.harvard.edu/abs/1983ApJ...270..583W</t>
    <phoneticPr fontId="29"/>
  </si>
  <si>
    <t>http://ui.adsabs.harvard.edu/abs/1984A%26A...141..323N</t>
    <phoneticPr fontId="29"/>
  </si>
  <si>
    <t>http://ui.adsabs.harvard.edu/abs/1984ApJ...279L..55G</t>
    <phoneticPr fontId="29"/>
  </si>
  <si>
    <t>http://ui.adsabs.harvard.edu/abs/1984ApJ...276L..25B</t>
    <phoneticPr fontId="29"/>
  </si>
  <si>
    <t>http://ui.adsabs.harvard.edu/abs/1984ApJ...282L..89M</t>
    <phoneticPr fontId="29"/>
  </si>
  <si>
    <t>http://ui.adsabs.harvard.edu/abs/1984BAAS...16Q.959S</t>
    <phoneticPr fontId="29"/>
  </si>
  <si>
    <t>http://ui.adsabs.harvard.edu/abs/1985ApJ...295..501B</t>
    <phoneticPr fontId="29"/>
  </si>
  <si>
    <t>http://ui.adsabs.harvard.edu/abs/1985ApJ...290L..29S</t>
    <phoneticPr fontId="29"/>
  </si>
  <si>
    <t>http://ui.adsabs.harvard.edu/abs/1985ApJ...299L..63T</t>
    <phoneticPr fontId="29"/>
  </si>
  <si>
    <t>http://ui.adsabs.harvard.edu/abs/1986ApJ...302L..31Z</t>
    <phoneticPr fontId="29"/>
  </si>
  <si>
    <t>http://ui.adsabs.harvard.edu/abs/1986A%26A...166L..15W</t>
    <phoneticPr fontId="29"/>
  </si>
  <si>
    <t>http://ui.adsabs.harvard.edu/abs/1986A%26A...167L...5C</t>
    <phoneticPr fontId="29"/>
  </si>
  <si>
    <t>http://ui.adsabs.harvard.edu/abs/1986PASJ...38..911S</t>
    <phoneticPr fontId="29"/>
  </si>
  <si>
    <t>http://ui.adsabs.harvard.edu/abs/1987A%26A...183L..10C</t>
    <phoneticPr fontId="29"/>
  </si>
  <si>
    <t>http://ui.adsabs.harvard.edu/abs/1987ApJ...321L..75T</t>
    <phoneticPr fontId="29"/>
  </si>
  <si>
    <t>http://ui.adsabs.harvard.edu/abs/1987ApJ...317L.119Y</t>
    <phoneticPr fontId="29"/>
  </si>
  <si>
    <t>http://ui.adsabs.harvard.edu/abs/1987ApJ...322L..55Y</t>
    <phoneticPr fontId="29"/>
  </si>
  <si>
    <t>http://ui.adsabs.harvard.edu/abs/1988ApJ...334..175M</t>
    <phoneticPr fontId="29"/>
  </si>
  <si>
    <t>http://ui.adsabs.harvard.edu/abs/1988ApJ...334L.107I</t>
    <phoneticPr fontId="29"/>
  </si>
  <si>
    <t>http://ui.adsabs.harvard.edu/abs/1988ApJ...335L..89I</t>
    <phoneticPr fontId="29"/>
  </si>
  <si>
    <t>http://ui.adsabs.harvard.edu/abs/1988A%26A...189L...1C</t>
    <phoneticPr fontId="29"/>
  </si>
  <si>
    <t>http://ui.adsabs.harvard.edu/abs/1989ApJ...341L..25C</t>
    <phoneticPr fontId="29"/>
  </si>
  <si>
    <t>http://ui.adsabs.harvard.edu/abs/1989A%26A...223L...5D</t>
    <phoneticPr fontId="29"/>
  </si>
  <si>
    <t>http://ui.adsabs.harvard.edu/abs/1989ApJ...345L..83O</t>
    <phoneticPr fontId="29"/>
  </si>
  <si>
    <t>http://ui.adsabs.harvard.edu/abs/1989Sci...244..562B</t>
    <phoneticPr fontId="29"/>
  </si>
  <si>
    <t>http://ui.adsabs.harvard.edu/abs/1990A%26A...230L...9G</t>
    <phoneticPr fontId="29"/>
  </si>
  <si>
    <t>http://ui.adsabs.harvard.edu/abs/1991ApJ...376L..49M</t>
    <phoneticPr fontId="29"/>
  </si>
  <si>
    <t>http://ui.adsabs.harvard.edu/abs/1991ApJ...380L..39O</t>
    <phoneticPr fontId="29"/>
  </si>
  <si>
    <t>http://ui.adsabs.harvard.edu/abs/1991A%26A...244L..21G</t>
    <phoneticPr fontId="29"/>
  </si>
  <si>
    <t>http://ui.adsabs.harvard.edu/abs/1991PASJ...43..607K</t>
    <phoneticPr fontId="29"/>
  </si>
  <si>
    <t>http://ui.adsabs.harvard.edu/abs/1992ApJ...388L..35T</t>
    <phoneticPr fontId="29"/>
  </si>
  <si>
    <t>https://ui.adsabs.harvard.edu/abs/1992ApJ...396L.107T/abstract</t>
    <phoneticPr fontId="29"/>
  </si>
  <si>
    <t>http://ui.adsabs.harvard.edu/abs/1992ApJ...386L..51K</t>
    <phoneticPr fontId="29"/>
  </si>
  <si>
    <t>http://ui.adsabs.harvard.edu/abs/1992ApJ...396L..49K</t>
    <phoneticPr fontId="29"/>
  </si>
  <si>
    <t>http://ui.adsabs.harvard.edu/abs/1993ApJ...416L..83V</t>
    <phoneticPr fontId="29"/>
  </si>
  <si>
    <t>http://ui.adsabs.harvard.edu/abs/1986A%26A...157L..17G</t>
    <phoneticPr fontId="29"/>
  </si>
  <si>
    <t>http://ui.adsabs.harvard.edu/abs/1994ApJ...426L..97T</t>
    <phoneticPr fontId="29"/>
  </si>
  <si>
    <t>http://ui.adsabs.harvard.edu/abs/1994ApJ...436L.181Z</t>
    <phoneticPr fontId="29"/>
  </si>
  <si>
    <t>http://ui.adsabs.harvard.edu/abs/1994ApJ...427L..51O</t>
    <phoneticPr fontId="29"/>
  </si>
  <si>
    <t>http://ui.adsabs.harvard.edu/abs/1994ApJ...420L..95K</t>
    <phoneticPr fontId="29"/>
  </si>
  <si>
    <t>http://ui.adsabs.harvard.edu/abs/1995ApJ...445L..47Z</t>
    <phoneticPr fontId="29"/>
  </si>
  <si>
    <t>http://ui.adsabs.harvard.edu/abs/1996ApJ...471L..61O</t>
    <phoneticPr fontId="29"/>
  </si>
  <si>
    <t>http://ui.adsabs.harvard.edu/abs/1996A%26A...309L..27C</t>
    <phoneticPr fontId="29"/>
  </si>
  <si>
    <t>http://ui.adsabs.harvard.edu/abs/1997ApJ...488L.141N</t>
    <phoneticPr fontId="29"/>
  </si>
  <si>
    <t>http://ui.adsabs.harvard.edu/abs/1997ApJ...477L.107F</t>
    <phoneticPr fontId="29"/>
  </si>
  <si>
    <t>http://ui.adsabs.harvard.edu/abs/1973AuJPh..26...85S</t>
    <phoneticPr fontId="29"/>
  </si>
  <si>
    <t>http://ui.adsabs.harvard.edu/abs/1997ApJ...489..753D</t>
    <phoneticPr fontId="29"/>
  </si>
  <si>
    <t>http://ui.adsabs.harvard.edu/abs/1997A%26A...317L...1G</t>
    <phoneticPr fontId="29"/>
  </si>
  <si>
    <t>http://ui.adsabs.harvard.edu/abs/1997ApJ...480L..63L</t>
    <phoneticPr fontId="29"/>
  </si>
  <si>
    <t>http://ui.adsabs.harvard.edu/abs/1997ApJ...480L..71M</t>
    <phoneticPr fontId="29"/>
  </si>
  <si>
    <t>http://ui.adsabs.harvard.edu/abs/1998Sci...279.1910M</t>
    <phoneticPr fontId="29"/>
  </si>
  <si>
    <t>http://ui.adsabs.harvard.edu/abs/1998A%26A...335L...1G</t>
    <phoneticPr fontId="29"/>
  </si>
  <si>
    <t>http://ui.adsabs.harvard.edu/abs/1999ApJ...516L.103A</t>
    <phoneticPr fontId="29"/>
  </si>
  <si>
    <t>http://ui.adsabs.harvard.edu/abs/1999A%26A...351..341C</t>
    <phoneticPr fontId="29"/>
  </si>
  <si>
    <t>http://ui.adsabs.harvard.edu/abs/2000ApJ...528L..33Y</t>
    <phoneticPr fontId="29"/>
  </si>
  <si>
    <t>http://ui.adsabs.harvard.edu/abs/2000A%26A...363L...9G</t>
    <phoneticPr fontId="29"/>
  </si>
  <si>
    <t>http://ui.adsabs.harvard.edu/abs/2000ApJ...535L.111F</t>
    <phoneticPr fontId="29"/>
  </si>
  <si>
    <t>http://ui.adsabs.harvard.edu/abs/2000ApJ...540L.107H</t>
    <phoneticPr fontId="29"/>
  </si>
  <si>
    <t>http://ui.adsabs.harvard.edu/abs/2001ApJ...553..267M</t>
    <phoneticPr fontId="29"/>
  </si>
  <si>
    <t>http://ui.adsabs.harvard.edu/abs/2001ApJ...546L.123C</t>
    <phoneticPr fontId="29"/>
  </si>
  <si>
    <t>http://ui.adsabs.harvard.edu/abs/2001ApJ...561L.207T</t>
    <phoneticPr fontId="29"/>
  </si>
  <si>
    <t>http://ui.adsabs.harvard.edu/abs/2012A%26A...541A..73L</t>
    <phoneticPr fontId="29"/>
  </si>
  <si>
    <t>http://ui.adsabs.harvard.edu/abs/2002ApJ...564L..45Z</t>
    <phoneticPr fontId="29"/>
  </si>
  <si>
    <t>http://ui.adsabs.harvard.edu/abs/2002ApJ...580L.157C</t>
    <phoneticPr fontId="29"/>
  </si>
  <si>
    <t>http://ui.adsabs.harvard.edu/abs/2002ApJ...571L..59H</t>
    <phoneticPr fontId="29"/>
  </si>
  <si>
    <t>http://ui.adsabs.harvard.edu/abs/2002ApJ...566L.109W</t>
    <phoneticPr fontId="29"/>
  </si>
  <si>
    <t>http://ui.adsabs.harvard.edu/abs/2003ApJ...593..848K</t>
    <phoneticPr fontId="29"/>
  </si>
  <si>
    <t>http://ui.adsabs.harvard.edu/abs/2004A%26A...426L..49G</t>
    <phoneticPr fontId="29"/>
  </si>
  <si>
    <t>http://ui.adsabs.harvard.edu/abs/2004ApJ...615L.145C</t>
    <phoneticPr fontId="29"/>
  </si>
  <si>
    <t>http://ui.adsabs.harvard.edu/abs/2004ApJ...609..225G</t>
    <phoneticPr fontId="29"/>
  </si>
  <si>
    <t>http://ui.adsabs.harvard.edu/abs/2004ApJ...610L..21H</t>
    <phoneticPr fontId="29"/>
  </si>
  <si>
    <t>http://ui.adsabs.harvard.edu/abs/2005A%26A...431..203P</t>
    <phoneticPr fontId="29"/>
  </si>
  <si>
    <t>http://ui.adsabs.harvard.edu/abs/2005ApJ...632L..95F</t>
    <phoneticPr fontId="29"/>
  </si>
  <si>
    <t>http://ui.adsabs.harvard.edu/abs/2005A%26A...444..521F</t>
    <phoneticPr fontId="29"/>
  </si>
  <si>
    <t>http://ui.adsabs.harvard.edu/abs/2006A%26A...454L..37N</t>
    <phoneticPr fontId="29"/>
  </si>
  <si>
    <t>http://ui.adsabs.harvard.edu/abs/2006ApJ...642..933H</t>
    <phoneticPr fontId="29"/>
  </si>
  <si>
    <t>http://ui.adsabs.harvard.edu/abs/2006ApJ...645L.137L</t>
    <phoneticPr fontId="29"/>
  </si>
  <si>
    <t>http://ui.adsabs.harvard.edu/abs/2006ApJ...652L.141M</t>
    <phoneticPr fontId="29"/>
  </si>
  <si>
    <t>http://ui.adsabs.harvard.edu/abs/2006ApJ...637L..37L</t>
    <phoneticPr fontId="29"/>
  </si>
  <si>
    <t>http://ui.adsabs.harvard.edu/abs/2006ApJ...643L..25H</t>
    <phoneticPr fontId="29"/>
  </si>
  <si>
    <t>http://ui.adsabs.harvard.edu/abs/2006ApJ...643L..37R</t>
    <phoneticPr fontId="29"/>
  </si>
  <si>
    <t>http://ui.adsabs.harvard.edu/abs/2007ApJ...666L..29T</t>
    <phoneticPr fontId="29"/>
  </si>
  <si>
    <t>http://ui.adsabs.harvard.edu/abs/2007ApJ...662L..91A</t>
    <phoneticPr fontId="29"/>
  </si>
  <si>
    <t>http://ui.adsabs.harvard.edu/abs/2007A%26A...467L..37C</t>
    <phoneticPr fontId="29"/>
  </si>
  <si>
    <t>http://ui.adsabs.harvard.edu/abs/2007ApJ...664L..43B</t>
    <phoneticPr fontId="29"/>
  </si>
  <si>
    <t>http://ui.adsabs.harvard.edu/abs/2007ApJ...665L.127M</t>
    <phoneticPr fontId="29"/>
  </si>
  <si>
    <t>http://ui.adsabs.harvard.edu/abs/2008ApJ...677L.101H</t>
    <phoneticPr fontId="29"/>
  </si>
  <si>
    <t>http://ui.adsabs.harvard.edu/abs/2008A%26A...485L..33A</t>
    <phoneticPr fontId="29"/>
  </si>
  <si>
    <t>http://ui.adsabs.harvard.edu/abs/2008ApJ...677.1132T</t>
    <phoneticPr fontId="29"/>
  </si>
  <si>
    <t>http://ui.adsabs.harvard.edu/abs/2008ApJ...675L..85R</t>
    <phoneticPr fontId="29"/>
  </si>
  <si>
    <t>http://ui.adsabs.harvard.edu/abs/2008ApJ...688L..83C</t>
    <phoneticPr fontId="29"/>
  </si>
  <si>
    <t>http://ui.adsabs.harvard.edu/abs/2009ApJ...694L..59T</t>
    <phoneticPr fontId="29"/>
  </si>
  <si>
    <t>http://ui.adsabs.harvard.edu/abs/2009ApJ...702L.124H</t>
    <phoneticPr fontId="29"/>
  </si>
  <si>
    <t>http://ui.adsabs.harvard.edu/abs/2009ApJ...690L..27M</t>
    <phoneticPr fontId="29"/>
  </si>
  <si>
    <t>http://ui.adsabs.harvard.edu/abs/2009ApJ...697..880B</t>
    <phoneticPr fontId="29"/>
  </si>
  <si>
    <t>http://ui.adsabs.harvard.edu/abs/2009A%26A...499..215B</t>
    <phoneticPr fontId="29"/>
  </si>
  <si>
    <t>http://ui.adsabs.harvard.edu/abs/2010ApJ...712L..93T</t>
    <phoneticPr fontId="29"/>
  </si>
  <si>
    <t>http://ui.adsabs.harvard.edu/abs/2010A%26A...518L.111O</t>
    <phoneticPr fontId="29"/>
  </si>
  <si>
    <t>http://ui.adsabs.harvard.edu/abs/2010ApJ...725L.181P</t>
    <phoneticPr fontId="29"/>
  </si>
  <si>
    <t>http://ui.adsabs.harvard.edu/abs/2010Sci...329.1180C</t>
    <phoneticPr fontId="29"/>
  </si>
  <si>
    <t>http://ui.adsabs.harvard.edu/abs/2011A%26A...525A..77M</t>
    <phoneticPr fontId="29"/>
  </si>
  <si>
    <t>http://ui.adsabs.harvard.edu/abs/2011A%26A...531L...8B</t>
    <phoneticPr fontId="29"/>
  </si>
  <si>
    <t>http://ui.adsabs.harvard.edu/abs/2012ApJ...751L..37D</t>
    <phoneticPr fontId="29"/>
  </si>
  <si>
    <t>http://ui.adsabs.harvard.edu/abs/2012A%26A...541L..11P</t>
    <phoneticPr fontId="29"/>
  </si>
  <si>
    <t>http://ui.adsabs.harvard.edu/abs/2012ApJ...758L..33M</t>
    <phoneticPr fontId="29"/>
  </si>
  <si>
    <t>http://iopscience.iop.org/2041-8205/758/1/L4</t>
    <phoneticPr fontId="29"/>
  </si>
  <si>
    <t>http://iopscience.iop.org/2041-8205/771/1/L10</t>
    <phoneticPr fontId="29"/>
  </si>
  <si>
    <t>http://iopscience.iop.org/2041-8205/765/1/L10/</t>
    <phoneticPr fontId="29"/>
  </si>
  <si>
    <t>http://iopscience.iop.org/2041-8205/770/1/L13/</t>
    <phoneticPr fontId="29"/>
  </si>
  <si>
    <t>http://adsabs.harvard.edu/abs/2014arXiv1408.6306A</t>
    <phoneticPr fontId="29"/>
  </si>
  <si>
    <t>http://ui.adsabs.harvard.edu/abs/2014Sci...345.1584B</t>
    <phoneticPr fontId="29"/>
  </si>
  <si>
    <t>http://ui.adsabs.harvard.edu/abs/2015A%26A...577L...5A</t>
    <phoneticPr fontId="29"/>
  </si>
  <si>
    <t>http://ui.adsabs.harvard.edu/abs/2015ApJ...812L...5H</t>
    <phoneticPr fontId="29"/>
  </si>
  <si>
    <t>http://ui.adsabs.harvard.edu/abs/2016Sci...352.1449M</t>
    <phoneticPr fontId="29"/>
  </si>
  <si>
    <t>http://ui.adsabs.harvard.edu/abs/2017ApJ...851L..49F</t>
    <phoneticPr fontId="29"/>
  </si>
  <si>
    <t>http://ui.adsabs.harvard.edu/abs/2017NatAs...1..703F</t>
    <phoneticPr fontId="29"/>
  </si>
  <si>
    <t>http://cdsads.u-strasbg.fr/abs/2018ApJ...861L..22A</t>
    <phoneticPr fontId="29"/>
  </si>
  <si>
    <t>https://iopscience.iop.org/article/10.3847/2041-8213/aba631</t>
    <phoneticPr fontId="29"/>
  </si>
  <si>
    <t>https://iopscience.iop.org/article/10.3847/2041-8213/aba632</t>
    <phoneticPr fontId="29"/>
  </si>
  <si>
    <t>http://ui.adsabs.harvard.edu/abs/2013ApJ...778L...1G</t>
    <phoneticPr fontId="29"/>
  </si>
  <si>
    <t>http://ui.adsabs.harvard.edu/abs/2015Natur.523..322C</t>
    <phoneticPr fontId="29"/>
  </si>
  <si>
    <t>http://ui.adsabs.harvard.edu/abs/2015A%26A...579L..10A</t>
    <phoneticPr fontId="29"/>
  </si>
  <si>
    <t>http://ui.adsabs.harvard.edu/abs/2016A%26A...587L...4C</t>
    <phoneticPr fontId="29"/>
  </si>
  <si>
    <t>http://ui.adsabs.harvard.edu/abs/1997A%26A...327..337J</t>
    <phoneticPr fontId="29"/>
  </si>
  <si>
    <t>http://ui.adsabs.harvard.edu/abs/2015ApJ...806L...3C</t>
    <phoneticPr fontId="29"/>
  </si>
  <si>
    <t>http://ui.adsabs.harvard.edu/abs/2013ApJ...775..133C</t>
    <phoneticPr fontId="29"/>
  </si>
  <si>
    <t>http://ui.adsabs.harvard.edu/abs/2013Sci...342.1343B</t>
    <phoneticPr fontId="29"/>
  </si>
  <si>
    <t>http://iopscience.iop.org/2041-8205/765/1/L9</t>
    <phoneticPr fontId="29"/>
  </si>
  <si>
    <t>http://ui.adsabs.harvard.edu/abs/2012mss..confERF08L</t>
    <phoneticPr fontId="29"/>
  </si>
  <si>
    <t>http://www.aanda.org/articles/aa/abs/2013/03/aa20290-12/aa20290-12.html</t>
    <phoneticPr fontId="29"/>
  </si>
  <si>
    <t>http://ui.adsabs.harvard.edu/abs/2012ApJ...759L..43C</t>
    <phoneticPr fontId="29"/>
  </si>
  <si>
    <t>http://www.aanda.org/articles/aa/abs/2012/12/aa20062-12/aa20062-12.html</t>
    <phoneticPr fontId="29"/>
  </si>
  <si>
    <t>http://www.aanda.org/articles/aa/abs/2012/07/aa19520-12/aa19520-12.html</t>
    <phoneticPr fontId="29"/>
  </si>
  <si>
    <t>http://ui.adsabs.harvard.edu/abs/2011ApJ...733L..36Z</t>
    <phoneticPr fontId="29"/>
  </si>
  <si>
    <t>http://adsabs.harvard.edu/abs/2010A&amp;A...521L...9L</t>
    <phoneticPr fontId="29"/>
  </si>
  <si>
    <t>http://ui.adsabs.harvard.edu/abs/2010A%26A...517L...2A</t>
    <phoneticPr fontId="29"/>
  </si>
  <si>
    <t>http://ui.adsabs.harvard.edu/abs/2010A%26A...516A.109B</t>
    <phoneticPr fontId="29"/>
  </si>
  <si>
    <t>http://ui.adsabs.harvard.edu/abs/2008A%26A...482..179B</t>
    <phoneticPr fontId="29"/>
  </si>
  <si>
    <t>https://ui.adsabs.harvard.edu/abs/1995PASJ...47..853K</t>
    <phoneticPr fontId="29"/>
  </si>
  <si>
    <t>http://ui.adsabs.harvard.edu/abs/2005ApJ...619..914S</t>
    <phoneticPr fontId="29"/>
  </si>
  <si>
    <t>http://ui.adsabs.harvard.edu/abs/2003A%26A...409L..21F</t>
    <phoneticPr fontId="29"/>
  </si>
  <si>
    <t>http://ui.adsabs.harvard.edu/abs/2008IAUS..251...17O</t>
    <phoneticPr fontId="29"/>
  </si>
  <si>
    <t>http://ui.adsabs.harvard.edu/abs/2007A%26A...466..999L</t>
    <phoneticPr fontId="29"/>
  </si>
  <si>
    <t>http://ui.adsabs.harvard.edu/abs/2012A%26A...542L...6N</t>
    <phoneticPr fontId="29"/>
  </si>
  <si>
    <t>http://ui.adsabs.harvard.edu/abs/1993ApJ...406L..39K</t>
    <phoneticPr fontId="29"/>
  </si>
  <si>
    <t>http://ui.adsabs.harvard.edu/abs/1994ApJ...430..727T</t>
    <phoneticPr fontId="29"/>
  </si>
  <si>
    <t>http://ui.adsabs.harvard.edu/abs/2003ApJ...597.1065H</t>
    <phoneticPr fontId="29"/>
  </si>
  <si>
    <t>https://ui.adsabs.harvard.edu/abs/2000ApJ...534L.199C</t>
    <phoneticPr fontId="29"/>
  </si>
  <si>
    <t>http://ui.adsabs.harvard.edu/abs/1990A%26A...239..319M</t>
    <phoneticPr fontId="29"/>
  </si>
  <si>
    <t>https://ui.adsabs.harvard.edu/abs/1985ApJS...58..341S</t>
    <phoneticPr fontId="29"/>
  </si>
  <si>
    <t>https://ui.adsabs.harvard.edu/abs/1987ApJ...321L..81Z</t>
    <phoneticPr fontId="29"/>
  </si>
  <si>
    <t>http://ui.adsabs.harvard.edu/abs/1986A%26A...164L...1C</t>
    <phoneticPr fontId="29"/>
  </si>
  <si>
    <t>http://ui.adsabs.harvard.edu/abs/2006ApJ...649L..17T</t>
    <phoneticPr fontId="29"/>
  </si>
  <si>
    <t>http://ui.adsabs.harvard.edu/abs/1985ApJ...291L..63B</t>
    <phoneticPr fontId="29"/>
  </si>
  <si>
    <t>http://ui.adsabs.harvard.edu/abs/2016MNRAS.463.4175L</t>
    <phoneticPr fontId="29"/>
  </si>
  <si>
    <t>http://ui.adsabs.harvard.edu/abs/1977MNRAS.180P...1B</t>
    <phoneticPr fontId="29"/>
  </si>
  <si>
    <t>http://ui.adsabs.harvard.edu/abs/1978A%26A....70L..37W</t>
    <phoneticPr fontId="29"/>
  </si>
  <si>
    <t>http://ui.adsabs.harvard.edu/abs/1973BAAS....5...32S</t>
    <phoneticPr fontId="29"/>
  </si>
  <si>
    <t>https://ui.adsabs.harvard.edu/abs/2019ApJ...874L..26H</t>
    <phoneticPr fontId="29"/>
  </si>
  <si>
    <t>https://ui.adsabs.harvard.edu/abs/2020ApJ...899L..28R</t>
    <phoneticPr fontId="29"/>
  </si>
  <si>
    <t>https://ui.adsabs.harvard.edu/abs/2020A%26A...642L..17C</t>
    <phoneticPr fontId="29"/>
  </si>
  <si>
    <t>https://ui.adsabs.harvard.edu/abs/2020A%26A...643L...6M</t>
    <phoneticPr fontId="29"/>
  </si>
  <si>
    <t>https://ui.adsabs.harvard.edu/abs/2020RAA....20..125Z</t>
    <phoneticPr fontId="29"/>
  </si>
  <si>
    <t>https://ui.adsabs.harvard.edu/abs/2021A%26A...646L...3C</t>
    <phoneticPr fontId="29"/>
  </si>
  <si>
    <t>https://ui.adsabs.harvard.edu/abs/2021A%26A...646L...7C</t>
    <phoneticPr fontId="29"/>
  </si>
  <si>
    <t>https://ui.adsabs.harvard.edu/abs/2021A%26A...647L..10A</t>
    <phoneticPr fontId="29"/>
  </si>
  <si>
    <t>https://ui.adsabs.harvard.edu/abs/2021A%26A...647L...2C</t>
    <phoneticPr fontId="29"/>
  </si>
  <si>
    <t>https://ui.adsabs.harvard.edu/abs/2021A%26A...647L...3C</t>
    <phoneticPr fontId="29"/>
  </si>
  <si>
    <t>https://ui.adsabs.harvard.edu/abs/2020NatAs.tmp..195M</t>
    <phoneticPr fontId="29"/>
  </si>
  <si>
    <t>https://ui.adsabs.harvard.edu/abs/2021ApJ...910L...2K</t>
    <phoneticPr fontId="29"/>
  </si>
  <si>
    <t>https://ui.adsabs.harvard.edu/abs/2021Sci...371.1265M</t>
    <phoneticPr fontId="29"/>
  </si>
  <si>
    <t>https://ui.adsabs.harvard.edu/abs/2021A%26A...648L...3C</t>
    <phoneticPr fontId="29"/>
  </si>
  <si>
    <t>H2CCS</t>
    <phoneticPr fontId="29"/>
  </si>
  <si>
    <t>thioketene</t>
    <phoneticPr fontId="29"/>
  </si>
  <si>
    <t>H2CCCS</t>
    <phoneticPr fontId="29"/>
  </si>
  <si>
    <t>C4S</t>
    <phoneticPr fontId="29"/>
  </si>
  <si>
    <t>HC(O)SH</t>
    <phoneticPr fontId="29"/>
  </si>
  <si>
    <t>ApJ, 912, L11 (2021)</t>
    <phoneticPr fontId="29"/>
  </si>
  <si>
    <t>G+0.693–0.027</t>
    <phoneticPr fontId="29"/>
  </si>
  <si>
    <t>monothioformic acid</t>
    <phoneticPr fontId="29"/>
  </si>
  <si>
    <t>HCSCN</t>
    <phoneticPr fontId="29"/>
  </si>
  <si>
    <t>HCSCCH</t>
    <phoneticPr fontId="29"/>
  </si>
  <si>
    <t>cyano thioformaldehyde</t>
    <phoneticPr fontId="29"/>
  </si>
  <si>
    <t>propynethial</t>
    <phoneticPr fontId="29"/>
  </si>
  <si>
    <t>A&amp;A, 650, L14 (2021)</t>
    <phoneticPr fontId="29"/>
  </si>
  <si>
    <t>C2H5SH</t>
    <phoneticPr fontId="29"/>
  </si>
  <si>
    <t>ethyl mercaptan</t>
    <phoneticPr fontId="29"/>
  </si>
  <si>
    <t>ApJ, 912, L11 (2021)</t>
    <phoneticPr fontId="29"/>
  </si>
  <si>
    <t>https://ui.adsabs.harvard.edu/abs/2021ApJ...912L..11R</t>
    <phoneticPr fontId="29"/>
  </si>
  <si>
    <t>https://ui.adsabs.harvard.edu/abs/2021A%26A...650L..14C</t>
    <phoneticPr fontId="29"/>
  </si>
  <si>
    <t>https://ui.adsabs.harvard.edu/abs/2020A%26A...642L...8C</t>
    <phoneticPr fontId="29"/>
  </si>
  <si>
    <t>A&amp;A, 640, A98 (2020), A&amp;A, 642, L8(2020)</t>
    <phoneticPr fontId="29"/>
  </si>
  <si>
    <t>c-C3HCCH</t>
    <phoneticPr fontId="29"/>
  </si>
  <si>
    <t>ethynyl cyclopropenylidene</t>
    <phoneticPr fontId="29"/>
  </si>
  <si>
    <t>c-C5H6</t>
    <phoneticPr fontId="29"/>
  </si>
  <si>
    <t>cyclopentadiene</t>
    <phoneticPr fontId="29"/>
  </si>
  <si>
    <t>c-C9H8</t>
    <phoneticPr fontId="29"/>
  </si>
  <si>
    <t>indene</t>
    <phoneticPr fontId="29"/>
  </si>
  <si>
    <t>https://ui.adsabs.harvard.edu/abs/2021A%26A...649L..15C</t>
    <phoneticPr fontId="29"/>
  </si>
  <si>
    <t>A&amp;A, 649, L15 (2021)</t>
    <phoneticPr fontId="29"/>
  </si>
  <si>
    <t>IRAS 16293–2422 B</t>
    <phoneticPr fontId="29"/>
  </si>
  <si>
    <t>PAH</t>
    <phoneticPr fontId="29"/>
  </si>
  <si>
    <t>PAH</t>
    <phoneticPr fontId="29"/>
  </si>
  <si>
    <t>polycyclic aromatic hydrocarbon</t>
    <phoneticPr fontId="29"/>
  </si>
  <si>
    <t>Adding many molecules in 2021. Missing links for URL were corrected.</t>
    <phoneticPr fontId="29"/>
  </si>
  <si>
    <t>https://ui.adsabs.harvard.edu/abs/2021ApJ...913L..18B</t>
    <phoneticPr fontId="29"/>
  </si>
  <si>
    <t>A&amp;A, 649, L15 (2021), ApJ, 913, L18(2021)</t>
    <phoneticPr fontId="29"/>
  </si>
  <si>
    <t>o-C6H4</t>
    <phoneticPr fontId="29"/>
  </si>
  <si>
    <t>benzyne</t>
    <phoneticPr fontId="29"/>
  </si>
  <si>
    <t>https://ui.adsabs.harvard.edu/abs/2021A%26A...652L...9C</t>
    <phoneticPr fontId="29"/>
  </si>
  <si>
    <t>A&amp;A, 652, L9 (2021)</t>
    <phoneticPr fontId="29"/>
  </si>
  <si>
    <t>ethanolamine</t>
    <phoneticPr fontId="29"/>
  </si>
  <si>
    <t>https://ui.adsabs.harvard.edu/abs/2021PNAS..11801314R</t>
    <phoneticPr fontId="29"/>
  </si>
  <si>
    <t>NH2CH2CH2OH</t>
    <phoneticPr fontId="29"/>
  </si>
  <si>
    <t>PNAS, 11801314 (2021)</t>
    <phoneticPr fontId="29"/>
  </si>
  <si>
    <t>G+0.693–0.027</t>
    <phoneticPr fontId="29"/>
  </si>
  <si>
    <t>Adding NH2CH2CH2OH</t>
    <phoneticPr fontId="29"/>
  </si>
  <si>
    <t>l-H2C5</t>
    <phoneticPr fontId="29"/>
  </si>
  <si>
    <t>A&amp;A, 650, L9 (2021)</t>
    <phoneticPr fontId="29"/>
  </si>
  <si>
    <t>cumulene carbon chain</t>
    <phoneticPr fontId="29"/>
  </si>
  <si>
    <t>Adding l-H2C5</t>
    <phoneticPr fontId="29"/>
  </si>
  <si>
    <t>cyanomidyl radical</t>
    <phoneticPr fontId="29"/>
  </si>
  <si>
    <t>HNCN</t>
    <phoneticPr fontId="29"/>
  </si>
  <si>
    <t>https://ui.adsabs.harvard.edu/abs/2021MNRAS.506L..79R</t>
    <phoneticPr fontId="29"/>
  </si>
  <si>
    <t>MNRAS, 506, L79 (2021)</t>
    <phoneticPr fontId="29"/>
  </si>
  <si>
    <t>https://ui.adsabs.harvard.edu/abs/2021A%26A...652L..12S</t>
    <phoneticPr fontId="29"/>
  </si>
  <si>
    <t>H2CCCHC3N</t>
    <phoneticPr fontId="29"/>
  </si>
  <si>
    <t>A&amp;A, 652, L12 (2021)</t>
    <phoneticPr fontId="29"/>
  </si>
  <si>
    <t>Adding HNCN, H2CCCHC3N</t>
    <phoneticPr fontId="29"/>
  </si>
  <si>
    <t>ApJ, 419, L97 (1993)</t>
    <phoneticPr fontId="29"/>
  </si>
  <si>
    <t>https://ui.adsabs.harvard.edu/abs/1993ApJ...419L..97L</t>
    <phoneticPr fontId="29"/>
  </si>
  <si>
    <t>M17SW &amp; NGC 7023</t>
    <phoneticPr fontId="29"/>
  </si>
  <si>
    <t>N2</t>
    <phoneticPr fontId="29"/>
  </si>
  <si>
    <t>https://ui.adsabs.harvard.edu/abs/2004Natur.429..636K</t>
    <phoneticPr fontId="29"/>
  </si>
  <si>
    <t>Natur, 429, 636 (2004)</t>
    <phoneticPr fontId="29"/>
  </si>
  <si>
    <t>molecular nitrogen</t>
    <phoneticPr fontId="29"/>
  </si>
  <si>
    <t xml:space="preserve"> HD 124314</t>
    <phoneticPr fontId="29"/>
  </si>
  <si>
    <t>Copernicus satellite</t>
    <phoneticPr fontId="29"/>
  </si>
  <si>
    <t>elec.</t>
    <phoneticPr fontId="29"/>
  </si>
  <si>
    <t>SMT 10(ARO)</t>
    <phoneticPr fontId="29"/>
  </si>
  <si>
    <t>SMT10(ARO) &amp; ARO 12</t>
    <phoneticPr fontId="29"/>
  </si>
  <si>
    <t>https://ui.adsabs.harvard.edu/abs/2010A%26A...521L..35B</t>
    <phoneticPr fontId="29"/>
  </si>
  <si>
    <t>A&amp;A, 521, L35(2010)</t>
    <phoneticPr fontId="29"/>
  </si>
  <si>
    <t>W3 IRS5</t>
    <phoneticPr fontId="29"/>
  </si>
  <si>
    <t>Herschel</t>
    <phoneticPr fontId="29"/>
  </si>
  <si>
    <t>Adding omitted N2 and the citations of CO+ &amp; SH+</t>
    <phoneticPr fontId="29"/>
  </si>
  <si>
    <t>Cheung+, Natur, 221, 626 (1969)</t>
    <phoneticPr fontId="29"/>
  </si>
  <si>
    <t>Weinreb, Natur, 200, 829 (1963)</t>
    <phoneticPr fontId="29"/>
  </si>
  <si>
    <t>https://ui.adsabs.harvard.edu/abs/1970Natur.227.1230K</t>
    <phoneticPr fontId="29"/>
  </si>
  <si>
    <t>https://ui.adsabs.harvard.edu/abs/1970Natur.228..267B</t>
    <phoneticPr fontId="29"/>
  </si>
  <si>
    <t>W3(OH), Orion, L134, SgrA, W51</t>
    <phoneticPr fontId="29"/>
  </si>
  <si>
    <t>Buhl &amp; Snyder, Natur, 228, 267 (1970), Klemperer, Natur, 227, 1230 (1970)</t>
    <phoneticPr fontId="29"/>
  </si>
  <si>
    <t>Snyder &amp; Buhl, ApJ, 163, L47 (1971)</t>
    <phoneticPr fontId="29"/>
  </si>
  <si>
    <t>https://ui.adsabs.harvard.edu/abs/1972NYASA.194...17S</t>
    <phoneticPr fontId="29"/>
  </si>
  <si>
    <t>Zuckerman+, ApJ, 173, L125 (1972), Snyder+, NYASA, 194, 17 (1972)</t>
    <phoneticPr fontId="29"/>
  </si>
  <si>
    <t>NGC 2264, W51, DR21(OH)</t>
    <phoneticPr fontId="29"/>
  </si>
  <si>
    <t>Thaddeus+, ApJ, 176, L73 (1972)</t>
    <phoneticPr fontId="29"/>
  </si>
  <si>
    <t>Thaddeus+, ApJ, 201, L25 (1975)</t>
    <phoneticPr fontId="29"/>
  </si>
  <si>
    <t>https://ui.adsabs.harvard.edu/abs/1974ApJ...193L..89G</t>
    <phoneticPr fontId="29"/>
  </si>
  <si>
    <t>https://ui.adsabs.harvard.edu/abs/1974ApJ...193L..83T</t>
    <phoneticPr fontId="29"/>
  </si>
  <si>
    <t>Green, ApJ, 193, L89 (1974), Turner, ApJ, 193, L83 (1974)</t>
    <phoneticPr fontId="29"/>
  </si>
  <si>
    <t>https://ui.adsabs.harvard.edu/abs/1974ApJ...193L.115T</t>
    <phoneticPr fontId="29"/>
  </si>
  <si>
    <t>Tucker, ApJ, 193, L115 (1974)</t>
    <phoneticPr fontId="29"/>
  </si>
  <si>
    <t>Orion etc</t>
    <phoneticPr fontId="29"/>
  </si>
  <si>
    <t>Snyder+, ApJ, 198, L81(1975)</t>
    <phoneticPr fontId="29"/>
  </si>
  <si>
    <t>Snyder+, ApJ, 208, L91 (1976)</t>
    <phoneticPr fontId="29"/>
  </si>
  <si>
    <t>Douglas &amp; Herzberg, ApJ, 94, 381 (1941)</t>
    <phoneticPr fontId="29"/>
  </si>
  <si>
    <t>Radio: Rydbeck+, Natur, 246, 466 (1973)</t>
    <phoneticPr fontId="29"/>
  </si>
  <si>
    <t>https://ui.adsabs.harvard.edu/abs/2021ApJ...919....4L</t>
    <phoneticPr fontId="29"/>
  </si>
  <si>
    <t>IRAM 30 &amp; ALMA</t>
    <phoneticPr fontId="29"/>
  </si>
  <si>
    <t>cyanoacetyleneallene</t>
    <phoneticPr fontId="29"/>
  </si>
  <si>
    <t>ApJ, 919, 4 (2021)</t>
    <phoneticPr fontId="29"/>
  </si>
  <si>
    <t xml:space="preserve">propionamide </t>
    <phoneticPr fontId="29"/>
  </si>
  <si>
    <t>C2H5CONH2</t>
    <phoneticPr fontId="29"/>
  </si>
  <si>
    <t>Adding C2H5CONH2 as tentative</t>
    <phoneticPr fontId="29"/>
  </si>
  <si>
    <t>H2NC</t>
    <phoneticPr fontId="29"/>
  </si>
  <si>
    <t>A&amp;A 654, A45 (2021)</t>
    <phoneticPr fontId="29"/>
  </si>
  <si>
    <t>https://ui.adsabs.harvard.edu/abs/2021A%26A...654A..45C</t>
    <phoneticPr fontId="29"/>
  </si>
  <si>
    <t>3-cyano propargyl radical</t>
    <phoneticPr fontId="29"/>
  </si>
  <si>
    <t>CH2C3N</t>
    <phoneticPr fontId="29"/>
  </si>
  <si>
    <t>A&amp;A, 654, L9 (2021)</t>
    <phoneticPr fontId="29"/>
  </si>
  <si>
    <t>https://ui.adsabs.harvard.edu/abs/2021A%26A...654L...9C</t>
    <phoneticPr fontId="29"/>
  </si>
  <si>
    <t>A&amp;A, 654, L1 (2021)</t>
    <phoneticPr fontId="29"/>
  </si>
  <si>
    <t>C2H5NCO</t>
    <phoneticPr fontId="29"/>
  </si>
  <si>
    <t>ethyl isocyanate</t>
    <phoneticPr fontId="29"/>
  </si>
  <si>
    <t>https://ui.adsabs.harvard.edu/abs/2021A%26A...654L...1R</t>
    <phoneticPr fontId="29"/>
  </si>
  <si>
    <t>https://ui.adsabs.harvard.edu/abs/2021ApJ...920L..27Z</t>
    <phoneticPr fontId="29"/>
  </si>
  <si>
    <t>ApJ, 920, L27, (2021)</t>
    <phoneticPr fontId="29"/>
  </si>
  <si>
    <t>C2H3NH2</t>
    <phoneticPr fontId="29"/>
  </si>
  <si>
    <t>Vinylamine</t>
    <phoneticPr fontId="29"/>
  </si>
  <si>
    <t>C2H5NH2</t>
    <phoneticPr fontId="29"/>
  </si>
  <si>
    <t>Ethylamine</t>
    <phoneticPr fontId="29"/>
  </si>
  <si>
    <t>Adding H2NC, CH2C3N, C2H5NCO, H2NCO+, C2H3NH2, C2H5NH2(tentative)</t>
    <phoneticPr fontId="29"/>
  </si>
  <si>
    <t>c-C5H5CCH</t>
    <phoneticPr fontId="29"/>
  </si>
  <si>
    <t>2-ethynyl-1,3-cyclopentadiene</t>
    <phoneticPr fontId="29"/>
  </si>
  <si>
    <t>1-ethynyl-1,3-cyclopentadiene</t>
    <phoneticPr fontId="29"/>
  </si>
  <si>
    <t>https://ui.adsabs.harvard.edu/abs/2021A%26A...655L...1C</t>
    <phoneticPr fontId="29"/>
  </si>
  <si>
    <t>ethynyl benzene</t>
    <phoneticPr fontId="29"/>
  </si>
  <si>
    <t>Adding two isomers of c-C5H5CCH and C6H5CCH (tentative)</t>
    <phoneticPr fontId="29"/>
  </si>
  <si>
    <t>HCCCO</t>
    <phoneticPr fontId="29"/>
  </si>
  <si>
    <t>C5O</t>
    <phoneticPr fontId="29"/>
  </si>
  <si>
    <t>pentacarbon monoxide</t>
    <phoneticPr fontId="29"/>
  </si>
  <si>
    <t>https://www.aanda.org/articles/aa/full_html/2021/12/aa42634-21/aa42634-21.html</t>
    <phoneticPr fontId="29"/>
  </si>
  <si>
    <t>A&amp;A, 656, L21 (2021)</t>
    <phoneticPr fontId="29"/>
  </si>
  <si>
    <t>A&amp;A, 655, L1 (2021)</t>
    <phoneticPr fontId="29"/>
  </si>
  <si>
    <t>Adding HCCCO and C5O</t>
    <phoneticPr fontId="29"/>
  </si>
  <si>
    <t>https://ui.adsabs.harvard.edu/abs/2022ApJ...924...21S</t>
    <phoneticPr fontId="29"/>
  </si>
  <si>
    <t>methylcyanotriacetylene</t>
    <phoneticPr fontId="29"/>
  </si>
  <si>
    <t>CH3C7N</t>
    <phoneticPr fontId="29"/>
  </si>
  <si>
    <t>ApJ, 924, 21 (2022)</t>
    <phoneticPr fontId="29"/>
  </si>
  <si>
    <t>Adding CH3C7N</t>
    <phoneticPr fontId="29"/>
  </si>
  <si>
    <t>https://ui.adsabs.harvard.edu/abs/2022A%26A...657L...4C</t>
    <phoneticPr fontId="29"/>
  </si>
  <si>
    <t>HCCS+</t>
    <phoneticPr fontId="29"/>
  </si>
  <si>
    <t>thioketenylium</t>
    <phoneticPr fontId="29"/>
  </si>
  <si>
    <t>https://ui.adsabs.harvard.edu/abs/2022A%26A...657L..16C</t>
    <phoneticPr fontId="29"/>
  </si>
  <si>
    <t>C5H+</t>
    <phoneticPr fontId="29"/>
  </si>
  <si>
    <t>A&amp;A, 657, L16 (2022)</t>
    <phoneticPr fontId="29"/>
  </si>
  <si>
    <t>Adding HCCS+ and C5H+</t>
    <phoneticPr fontId="29"/>
  </si>
  <si>
    <t>https://ui.adsabs.harvard.edu/abs/2022A%26A...659L...8C</t>
    <phoneticPr fontId="29"/>
  </si>
  <si>
    <t>HC7NH+</t>
    <phoneticPr fontId="29"/>
  </si>
  <si>
    <t>A&amp;A, 659, L8 (2022)</t>
    <phoneticPr fontId="29"/>
  </si>
  <si>
    <t>https://ui.adsabs.harvard.edu/abs/2022A%26A...659L...9A</t>
    <phoneticPr fontId="29"/>
  </si>
  <si>
    <t>HCCNCH+</t>
    <phoneticPr fontId="29"/>
  </si>
  <si>
    <t>https://ui.adsabs.harvard.edu/abs/2022A%26A...657A..96A</t>
    <phoneticPr fontId="29"/>
  </si>
  <si>
    <t>HOCHCHCHO</t>
    <phoneticPr fontId="29"/>
  </si>
  <si>
    <t>3-hydroxypropenal</t>
    <phoneticPr fontId="29"/>
  </si>
  <si>
    <t>https://ui.adsabs.harvard.edu/abs/2022A%26A...660L...6C</t>
    <phoneticPr fontId="29"/>
  </si>
  <si>
    <t>A&amp;A, 660, L6 (2022)</t>
    <phoneticPr fontId="29"/>
  </si>
  <si>
    <t>iso-propanol</t>
    <phoneticPr fontId="29"/>
  </si>
  <si>
    <t>i-C3H7OH</t>
    <phoneticPr fontId="29"/>
  </si>
  <si>
    <t>Sgr B2(N2)</t>
    <phoneticPr fontId="29"/>
  </si>
  <si>
    <t>A&amp;A, 662, A110 (2022)</t>
    <phoneticPr fontId="29"/>
  </si>
  <si>
    <t>https://ui.adsabs.harvard.edu/abs/2022A%26A...662A.110B</t>
    <phoneticPr fontId="29"/>
  </si>
  <si>
    <t>(Z)-1,2-ethenediol</t>
    <phoneticPr fontId="29"/>
  </si>
  <si>
    <t>(CHOH)2</t>
    <phoneticPr fontId="29"/>
  </si>
  <si>
    <t>https://ui.adsabs.harvard.edu/abs/2022ApJ...929L..11R</t>
    <phoneticPr fontId="29"/>
  </si>
  <si>
    <t>ApJL, 929, L11 (2022)</t>
    <phoneticPr fontId="29"/>
  </si>
  <si>
    <t>A&amp;A 657, L4 (2022)</t>
    <phoneticPr fontId="29"/>
  </si>
  <si>
    <t>phosphorus monoxide ion</t>
    <phoneticPr fontId="29"/>
  </si>
  <si>
    <t>PO+</t>
    <phoneticPr fontId="29"/>
  </si>
  <si>
    <t>FrASS,9.9288 (2022)</t>
    <phoneticPr fontId="29"/>
  </si>
  <si>
    <t>https://ui.adsabs.harvard.edu/abs/2022FrASS...9.9288R</t>
    <phoneticPr fontId="29"/>
  </si>
  <si>
    <t>A&amp;A 663, L2 (2022)</t>
    <phoneticPr fontId="29"/>
  </si>
  <si>
    <t>c-C5H</t>
    <phoneticPr fontId="29"/>
  </si>
  <si>
    <t>https://ui.adsabs.harvard.edu/abs/2022A%26A...663L...2C</t>
    <phoneticPr fontId="29"/>
  </si>
  <si>
    <t>https://ui.adsabs.harvard.edu/abs/2021A%26A...650L...9C</t>
    <phoneticPr fontId="29"/>
  </si>
  <si>
    <t>https://ui.adsabs.harvard.edu/abs/2019A%26A...623L..13C</t>
    <phoneticPr fontId="29"/>
  </si>
  <si>
    <t>CH2CCHC4H</t>
    <phoneticPr fontId="29"/>
  </si>
  <si>
    <t>https://ui.adsabs.harvard.edu/abs/2022A%26A...663L...3F</t>
    <phoneticPr fontId="29"/>
  </si>
  <si>
    <t>allenyl diacetylene</t>
    <phoneticPr fontId="29"/>
  </si>
  <si>
    <t>A&amp;A 663, L3 (2022)</t>
    <phoneticPr fontId="29"/>
  </si>
  <si>
    <t>fulvenallene</t>
    <phoneticPr fontId="29"/>
  </si>
  <si>
    <t>c-C5H4CCH2</t>
    <phoneticPr fontId="29"/>
  </si>
  <si>
    <t>A&amp;A 663, L9 (2022)</t>
    <phoneticPr fontId="29"/>
  </si>
  <si>
    <t>https://ui.adsabs.harvard.edu/abs/2022A%26A...663L...9C</t>
    <phoneticPr fontId="29"/>
  </si>
  <si>
    <t>t-CH3CHCHCN</t>
  </si>
  <si>
    <t>trans -crotononitrile</t>
    <phoneticPr fontId="29"/>
  </si>
  <si>
    <t>c-CH3CHCHCN</t>
  </si>
  <si>
    <t>cis-crotononitrile</t>
    <phoneticPr fontId="29"/>
  </si>
  <si>
    <t>CH2C(CH3)CN</t>
  </si>
  <si>
    <t>methacrylonitrile</t>
  </si>
  <si>
    <t>gauche-allyl cyanide</t>
  </si>
  <si>
    <t>cis-allyl cyanide</t>
  </si>
  <si>
    <t>g-CH2CHCH2CN</t>
  </si>
  <si>
    <t>A&amp;A 663, L5 (2022)</t>
    <phoneticPr fontId="29"/>
  </si>
  <si>
    <t>https://ui.adsabs.harvard.edu/abs/2022A%26A...663L...5C</t>
    <phoneticPr fontId="29"/>
  </si>
  <si>
    <t>c-CH2CHCH2CN</t>
    <phoneticPr fontId="29"/>
  </si>
  <si>
    <t>Adding from (CHOH)2 to c-CH2CHCH2CN</t>
    <phoneticPr fontId="29"/>
  </si>
  <si>
    <t>Adding HC7NH+, HCCNCH+, HOCHCHCHO, and i-C3H7OH</t>
    <phoneticPr fontId="29"/>
  </si>
  <si>
    <t>araki@mpe.mpg.de</t>
    <phoneticPr fontId="29"/>
  </si>
  <si>
    <r>
      <t>Mitsunori Araki(</t>
    </r>
    <r>
      <rPr>
        <sz val="11"/>
        <rFont val="游ゴシック"/>
        <family val="2"/>
        <charset val="128"/>
      </rPr>
      <t>荒木光典</t>
    </r>
    <r>
      <rPr>
        <sz val="11"/>
        <rFont val="Arial"/>
        <family val="2"/>
      </rPr>
      <t xml:space="preserve">), Max-Planck-Institut für extraterrestrische Physik </t>
    </r>
    <phoneticPr fontId="29"/>
  </si>
  <si>
    <t>http://molecules-in.space/</t>
    <phoneticPr fontId="29"/>
  </si>
  <si>
    <t xml:space="preserve">Correction of H2CCC and HNCCC missing </t>
    <phoneticPr fontId="29"/>
  </si>
  <si>
    <t>H2CCC</t>
    <phoneticPr fontId="29"/>
  </si>
  <si>
    <t>https://ui.adsabs.harvard.edu/abs/1991ApJ...368L..39C</t>
    <phoneticPr fontId="29"/>
  </si>
  <si>
    <r>
      <t>ApJ, 368, L39 (</t>
    </r>
    <r>
      <rPr>
        <sz val="10"/>
        <color rgb="FF000000"/>
        <rFont val="Arial"/>
        <family val="2"/>
      </rPr>
      <t>1991</t>
    </r>
    <r>
      <rPr>
        <sz val="10"/>
        <color indexed="8"/>
        <rFont val="Arial"/>
        <family val="2"/>
      </rPr>
      <t>)</t>
    </r>
    <phoneticPr fontId="29"/>
  </si>
  <si>
    <t>https://ui.adsabs.harvard.edu/abs/1992ApJ...396L..49K</t>
    <phoneticPr fontId="29"/>
  </si>
  <si>
    <t>HNCCC</t>
    <phoneticPr fontId="29"/>
  </si>
  <si>
    <t>ApJ, 396, L49 (1992)</t>
    <phoneticPr fontId="29"/>
  </si>
  <si>
    <t>n-C3H7OH</t>
    <phoneticPr fontId="29"/>
  </si>
  <si>
    <t>A&amp;A 663, A181 (2022)</t>
    <phoneticPr fontId="29"/>
  </si>
  <si>
    <t>https://ui.adsabs.harvard.edu/abs/2022A%26A...663A.181J</t>
    <phoneticPr fontId="29"/>
  </si>
  <si>
    <t>https://ui.adsabs.harvard.edu/abs/2021A%26A...652L..13P</t>
    <phoneticPr fontId="29"/>
  </si>
  <si>
    <t>IRC +10216</t>
    <phoneticPr fontId="29"/>
  </si>
  <si>
    <t>MgC5N</t>
    <phoneticPr fontId="29"/>
  </si>
  <si>
    <t>MgC6H</t>
    <phoneticPr fontId="29"/>
  </si>
  <si>
    <t>A&amp;A 652, L13 (2021)</t>
    <phoneticPr fontId="29"/>
  </si>
  <si>
    <t xml:space="preserve">Correction of MgC5N, MgC6H, and n-C3H7OH missing </t>
    <phoneticPr fontId="29"/>
  </si>
  <si>
    <t>2-C9H7CN</t>
    <phoneticPr fontId="29"/>
  </si>
  <si>
    <t>2-Cyanoindene</t>
    <phoneticPr fontId="29"/>
  </si>
  <si>
    <t>https://ui.adsabs.harvard.edu/abs/2022ApJ...938L..12S</t>
    <phoneticPr fontId="29"/>
  </si>
  <si>
    <t>ApJ, 938, L12 (2022)</t>
    <phoneticPr fontId="29"/>
  </si>
  <si>
    <t>Adding 2-C9H7CN</t>
    <phoneticPr fontId="29"/>
  </si>
  <si>
    <t>SiP</t>
    <phoneticPr fontId="29"/>
  </si>
  <si>
    <t>https://ui.adsabs.harvard.edu/abs/2022ApJ...940L..11K</t>
    <phoneticPr fontId="29"/>
  </si>
  <si>
    <t>SiP radical</t>
    <phoneticPr fontId="29"/>
  </si>
  <si>
    <t>ApJ, 940, L11 (2022)</t>
    <phoneticPr fontId="29"/>
  </si>
  <si>
    <t>https://ui.adsabs.harvard.edu/abs/1984ApJ...283L..45T</t>
    <phoneticPr fontId="29"/>
  </si>
  <si>
    <t xml:space="preserve"> ApJ, 283, L45 (1984)</t>
    <phoneticPr fontId="29"/>
  </si>
  <si>
    <t>https://ui.adsabs.harvard.edu/abs/1987ApJ...317L.115S</t>
    <phoneticPr fontId="29"/>
  </si>
  <si>
    <t>TMC-1 &amp; Sgr B2</t>
    <phoneticPr fontId="29"/>
  </si>
  <si>
    <t>ApJ, 317, L115 (1987)</t>
    <phoneticPr fontId="29"/>
  </si>
  <si>
    <t>https://ui.adsabs.harvard.edu/abs/1988Sci...241.1319H</t>
    <phoneticPr fontId="29"/>
  </si>
  <si>
    <t>IRC + 10216</t>
    <phoneticPr fontId="29"/>
  </si>
  <si>
    <t>Kitt Peak National Observatory 4-meter telescope</t>
    <phoneticPr fontId="29"/>
  </si>
  <si>
    <t>Sci, 241, 1319 (1988)</t>
    <phoneticPr fontId="29"/>
  </si>
  <si>
    <t>ApJ, 346, 794 (1989)</t>
    <phoneticPr fontId="29"/>
  </si>
  <si>
    <t>Astrophys, 438, 259 (1995), A&amp;A 431, 203 (2005)</t>
    <phoneticPr fontId="29"/>
  </si>
  <si>
    <t>https://ui.adsabs.harvard.edu/abs/1989ApJ...346..794H</t>
    <phoneticPr fontId="29"/>
  </si>
  <si>
    <t>Ori (KL)</t>
    <phoneticPr fontId="29"/>
  </si>
  <si>
    <t>https://ui.adsabs.harvard.edu/abs/1995ApJ...438..259H</t>
    <phoneticPr fontId="29"/>
  </si>
  <si>
    <t>https://ui.adsabs.harvard.edu/abs/2022ApJ...940L..42C</t>
    <phoneticPr fontId="29"/>
  </si>
  <si>
    <t>MgC2</t>
    <phoneticPr fontId="29"/>
  </si>
  <si>
    <t>magnesium dicarbide</t>
    <phoneticPr fontId="29"/>
  </si>
  <si>
    <t>HCCCHCCC</t>
    <phoneticPr fontId="29"/>
  </si>
  <si>
    <t>HCCCCS</t>
    <phoneticPr fontId="29"/>
  </si>
  <si>
    <t>https://ui.adsabs.harvard.edu/abs/2022A%26A...667L...4F</t>
    <phoneticPr fontId="29"/>
  </si>
  <si>
    <t>Adding MgC2, HCCCHCCC and HCCCCS</t>
    <phoneticPr fontId="29"/>
  </si>
  <si>
    <t>https://ui.adsabs.harvard.edu/abs/2023A%26A...669L...1A</t>
    <phoneticPr fontId="29"/>
  </si>
  <si>
    <t>NC4NH+</t>
    <phoneticPr fontId="29"/>
  </si>
  <si>
    <t>A&amp;A, 667, L4 (2022)</t>
    <phoneticPr fontId="29"/>
  </si>
  <si>
    <t>A&amp;A, 669, L1 (2023)</t>
    <phoneticPr fontId="29"/>
  </si>
  <si>
    <t>https://ui.adsabs.harvard.edu/abs/2023A%26A...669A..93A</t>
    <phoneticPr fontId="29"/>
  </si>
  <si>
    <t>allylimine</t>
    <phoneticPr fontId="29"/>
  </si>
  <si>
    <t>CH2CHCHNH</t>
    <phoneticPr fontId="29"/>
  </si>
  <si>
    <t>A&amp;A 669, A93 (2023)</t>
    <phoneticPr fontId="29"/>
  </si>
  <si>
    <t>Adding NC4NH+ and CH2CHCHNH</t>
    <phoneticPr fontId="29"/>
  </si>
  <si>
    <t>https://ui.adsabs.harvard.edu/abs/2023ApJ...944L..45R</t>
    <phoneticPr fontId="29"/>
  </si>
  <si>
    <t>C10H-</t>
    <phoneticPr fontId="29"/>
  </si>
  <si>
    <t>ApJ, 944, L45 (2023)</t>
    <phoneticPr fontId="29"/>
  </si>
  <si>
    <t>Adding C10H-</t>
    <phoneticPr fontId="29"/>
  </si>
  <si>
    <t>https://ui.adsabs.harvard.edu/abs/2023A%26A...670L..19C</t>
    <phoneticPr fontId="29"/>
  </si>
  <si>
    <t>TMC-1, IRC+10216</t>
    <phoneticPr fontId="29"/>
  </si>
  <si>
    <t>C7N-</t>
    <phoneticPr fontId="29"/>
  </si>
  <si>
    <t>A&amp;A 670, L19 (2023)</t>
    <phoneticPr fontId="29"/>
  </si>
  <si>
    <t>Adding C7N-</t>
    <phoneticPr fontId="29"/>
  </si>
  <si>
    <t>CH3CHCO</t>
    <phoneticPr fontId="29"/>
  </si>
  <si>
    <t>A&amp;A 671, L6 (2023)</t>
    <phoneticPr fontId="29"/>
  </si>
  <si>
    <t>methyl ketene</t>
    <phoneticPr fontId="29"/>
  </si>
  <si>
    <t>https://ui.adsabs.harvard.edu/abs/2023A%2526A...671L...6F</t>
  </si>
  <si>
    <t>Adding CH3CHCO</t>
    <phoneticPr fontId="29"/>
  </si>
  <si>
    <t>https://ui.adsabs.harvard.edu/abs/1996Natur.384..334G</t>
    <phoneticPr fontId="29"/>
  </si>
  <si>
    <t>GL2136 &amp; W33A</t>
    <phoneticPr fontId="29"/>
  </si>
  <si>
    <t>UKIRT</t>
    <phoneticPr fontId="29"/>
  </si>
  <si>
    <t>Nature, 384, 334 (1996)</t>
    <phoneticPr fontId="29"/>
  </si>
  <si>
    <t>Sci, 279, 1910 (1998)</t>
    <phoneticPr fontId="29"/>
  </si>
  <si>
    <t>https://ui.adsabs.harvard.edu/abs/1968PhRvL..21.1701C</t>
    <phoneticPr fontId="29"/>
  </si>
  <si>
    <t xml:space="preserve">
Phys. Rev. Lett. 21, 1701 (1968)</t>
    <phoneticPr fontId="29"/>
  </si>
  <si>
    <t>Sgr A</t>
    <phoneticPr fontId="29"/>
  </si>
  <si>
    <t>https://ui.adsabs.harvard.edu/abs/1969PhRvL..22..679S</t>
    <phoneticPr fontId="29"/>
  </si>
  <si>
    <t>Phys. Rev. Lett. 22, 679 (1969)</t>
    <phoneticPr fontId="29"/>
  </si>
  <si>
    <t>Aust. J. Phys. 26, 85 (1973)</t>
    <phoneticPr fontId="29"/>
  </si>
  <si>
    <t>https://ui.adsabs.harvard.edu/abs/1973AuJPh..26...85S</t>
    <phoneticPr fontId="29"/>
  </si>
  <si>
    <t>https://ui.adsabs.harvard.edu/abs/1976Natur.264..345R</t>
    <phoneticPr fontId="29"/>
  </si>
  <si>
    <t>Nature, 264, 345 (1976)</t>
    <phoneticPr fontId="29"/>
  </si>
  <si>
    <t>C2H4</t>
    <phoneticPr fontId="29"/>
  </si>
  <si>
    <t>https://ui.adsabs.harvard.edu/abs/1981ApJ...246L..41T</t>
    <phoneticPr fontId="29"/>
  </si>
  <si>
    <t>ApJ, 246, L41 (1981)</t>
    <phoneticPr fontId="29"/>
  </si>
  <si>
    <t>Bell 7m, NRAO 43 &amp; FCRAO 14</t>
    <phoneticPr fontId="29"/>
  </si>
  <si>
    <t>HMgCCCN</t>
    <phoneticPr fontId="29"/>
  </si>
  <si>
    <t>NaCCCN</t>
    <phoneticPr fontId="29"/>
  </si>
  <si>
    <t>https://ui.adsabs.harvard.edu/abs/2023arXiv230401066C</t>
    <phoneticPr fontId="29"/>
  </si>
  <si>
    <t>hydromagne-
hydromagnesium cyanoacetylide</t>
    <phoneticPr fontId="29"/>
  </si>
  <si>
    <t>sodium cyanoacetylide</t>
    <phoneticPr fontId="29"/>
  </si>
  <si>
    <t>A&amp;A 672, L12 (2023)</t>
    <phoneticPr fontId="29"/>
  </si>
  <si>
    <t>MgC4H+</t>
    <phoneticPr fontId="29"/>
  </si>
  <si>
    <t>MgC3N+</t>
    <phoneticPr fontId="29"/>
  </si>
  <si>
    <t>MgC6H+</t>
    <phoneticPr fontId="29"/>
  </si>
  <si>
    <t>MgC5N+</t>
    <phoneticPr fontId="29"/>
  </si>
  <si>
    <t>https://ui.adsabs.harvard.edu/abs/2023arXiv230405117C</t>
    <phoneticPr fontId="29"/>
  </si>
  <si>
    <t>A&amp;A 672, L13 (2023)</t>
    <phoneticPr fontId="29"/>
  </si>
  <si>
    <t>&gt;19</t>
    <phoneticPr fontId="29"/>
  </si>
  <si>
    <t>Adding HMgCCCN, NaCCCN, MgC4H+, MgC3N+, MgC6H+, and MgC5N+</t>
    <phoneticPr fontId="29"/>
  </si>
  <si>
    <t>https://ui.adsabs.harvard.edu/abs/2023ApJ...948..133C</t>
    <phoneticPr fontId="29"/>
  </si>
  <si>
    <t>ApJ, 940, L42 (2022)</t>
    <phoneticPr fontId="29"/>
  </si>
  <si>
    <t>ApJ, 948, 133 (2023)</t>
    <phoneticPr fontId="29"/>
  </si>
  <si>
    <t>E-1-cyano-1,3-butadiene</t>
    <phoneticPr fontId="29"/>
  </si>
  <si>
    <t>C4H5CN</t>
    <phoneticPr fontId="29"/>
  </si>
  <si>
    <t>Adding C4H5CN. Removing double counting for H2NCO+.</t>
    <phoneticPr fontId="29"/>
  </si>
  <si>
    <t>https://ui.adsabs.harvard.edu/abs/2014ApJ...784L...7K</t>
    <phoneticPr fontId="29"/>
  </si>
  <si>
    <t>ApJ, 784, L7 (2014)</t>
    <phoneticPr fontId="29"/>
  </si>
  <si>
    <t>Orion KL</t>
    <phoneticPr fontId="29"/>
  </si>
  <si>
    <t>IRAM 30 m</t>
    <phoneticPr fontId="29"/>
  </si>
  <si>
    <t>A&amp;A, 642, L8 (2020)</t>
    <phoneticPr fontId="29"/>
  </si>
  <si>
    <t>A&amp;A, 659, L9 (2022)</t>
    <phoneticPr fontId="29"/>
  </si>
  <si>
    <t>n-propanol (Ga-n-C3H7OH and Aa-n-C3H7OH)</t>
    <phoneticPr fontId="29"/>
  </si>
  <si>
    <t>HSO</t>
    <phoneticPr fontId="29"/>
  </si>
  <si>
    <t>https://www.aanda.org/articles/aa/full_html/2023/06/aa46935-23/aa46935-23.html</t>
    <phoneticPr fontId="29"/>
  </si>
  <si>
    <t>protostellar core B1-b</t>
    <phoneticPr fontId="29"/>
  </si>
  <si>
    <t>A&amp;A 674, L13 (2023)</t>
    <phoneticPr fontId="29"/>
  </si>
  <si>
    <t>Adding HSO, correction of C2H5SH for its detected year, adding an additional reference of HC4NC, and correction of the page of HCCNCH+</t>
    <phoneticPr fontId="29"/>
  </si>
  <si>
    <t>NH2C(O)CH2OH</t>
    <phoneticPr fontId="29"/>
  </si>
  <si>
    <t>https://ui.adsabs.harvard.edu/abs/2023ApJ...953L..20R</t>
    <phoneticPr fontId="29"/>
  </si>
  <si>
    <t>ApJ, 953, L20 (2023)</t>
    <phoneticPr fontId="29"/>
  </si>
  <si>
    <t>syn-glycolamide</t>
    <phoneticPr fontId="29"/>
  </si>
  <si>
    <t>G+0.693–0.027</t>
    <phoneticPr fontId="29"/>
  </si>
  <si>
    <t>A&amp;A 676, C5 (2023)</t>
    <phoneticPr fontId="29"/>
  </si>
  <si>
    <t>https://ui.adsabs.harvard.edu/abs/2023A%26A...676C...5S</t>
    <phoneticPr fontId="29"/>
  </si>
  <si>
    <t>https://ui.adsabs.harvard.edu/abs/2023A%26A...676L...1S</t>
    <phoneticPr fontId="29"/>
  </si>
  <si>
    <t>A&amp;A 676, L1 (2023)</t>
    <phoneticPr fontId="29"/>
  </si>
  <si>
    <t>H2CCCH+</t>
    <phoneticPr fontId="29"/>
  </si>
  <si>
    <t>A&amp;A 676, L5 (2023)</t>
    <phoneticPr fontId="29"/>
  </si>
  <si>
    <t xml:space="preserve">α-cyano vinyl radical </t>
    <phoneticPr fontId="29"/>
  </si>
  <si>
    <t>https://ui.adsabs.harvard.edu/abs/2023A%26A...676L...5C</t>
    <phoneticPr fontId="29"/>
  </si>
  <si>
    <t>H2CCCN</t>
    <phoneticPr fontId="29"/>
  </si>
  <si>
    <t>Adding NH2C(O)CH2OH, H2CCCH+, and H2CCCN</t>
    <phoneticPr fontId="29"/>
  </si>
  <si>
    <t>G+0.693-0.027</t>
    <phoneticPr fontId="29"/>
  </si>
  <si>
    <t>carbonic acid</t>
    <phoneticPr fontId="29"/>
  </si>
  <si>
    <t>https://ui.adsabs.harvard.edu/abs/2023ApJ...954....3S</t>
    <phoneticPr fontId="29"/>
  </si>
  <si>
    <t>HOCOOH</t>
    <phoneticPr fontId="29"/>
  </si>
  <si>
    <t>ApJ, 954, 3 (2023)</t>
    <phoneticPr fontId="29"/>
  </si>
  <si>
    <t>Adding HOCOOH</t>
    <phoneticPr fontId="29"/>
  </si>
  <si>
    <t>Adding t-HC(O)SH</t>
    <phoneticPr fontId="29"/>
  </si>
  <si>
    <t>https://ui.adsabs.harvard.edu/abs/2023A%26A...677A.166L</t>
    <phoneticPr fontId="29"/>
  </si>
  <si>
    <t>A&amp;A, 677, A166 (2023)</t>
    <phoneticPr fontId="29"/>
  </si>
  <si>
    <t xml:space="preserve"> Bell 7, Massachusetts 14, NRAO 11</t>
    <phoneticPr fontId="29"/>
  </si>
  <si>
    <t xml:space="preserve">ApJ, 294, L49 (1985) </t>
    <phoneticPr fontId="29"/>
  </si>
  <si>
    <t>https://ui.adsabs.harvard.edu/abs/1985ApJ...294L..49T</t>
    <phoneticPr fontId="29"/>
  </si>
  <si>
    <t>l-C3H</t>
    <phoneticPr fontId="29"/>
  </si>
  <si>
    <t>https://ui.adsabs.harvard.edu/abs/1986Natur.322..524H</t>
    <phoneticPr fontId="29"/>
  </si>
  <si>
    <t>H3O+</t>
    <phoneticPr fontId="29"/>
  </si>
  <si>
    <t>https://ui.adsabs.harvard.edu/abs/2023JApA...44...69M</t>
  </si>
  <si>
    <t>t-HC(O)SH has been found already. Correction of History of l-C3H and H3O+</t>
    <phoneticPr fontId="29"/>
  </si>
  <si>
    <t>Adding SiP, Correction of History of c-SiC2, C2S, C3 and CH2</t>
    <phoneticPr fontId="29"/>
  </si>
  <si>
    <t>https://ui.adsabs.harvard.edu/abs/2008ApJ...680L.121T</t>
  </si>
  <si>
    <t>https://ui.adsabs.harvard.edu/abs/2014ApJ...790L..27A</t>
    <phoneticPr fontId="29"/>
  </si>
  <si>
    <t xml:space="preserve"> ApJ, 790, L27 (2014) </t>
    <phoneticPr fontId="29"/>
  </si>
  <si>
    <t>Herschel</t>
    <phoneticPr fontId="29"/>
  </si>
  <si>
    <t>Correction of History of PH3</t>
    <phoneticPr fontId="29"/>
  </si>
  <si>
    <t>https://ui.adsabs.harvard.edu/abs/2023A%2526A...678A..45M</t>
    <phoneticPr fontId="29"/>
  </si>
  <si>
    <t>CH2NH</t>
    <phoneticPr fontId="29"/>
  </si>
  <si>
    <t>NH2CN</t>
    <phoneticPr fontId="29"/>
  </si>
  <si>
    <t>https://ui.adsabs.harvard.edu/abs/1978ApJ...224L..27G</t>
    <phoneticPr fontId="29"/>
  </si>
  <si>
    <t>Butadiynyl, linear butadiynyl radical</t>
    <phoneticPr fontId="29"/>
  </si>
  <si>
    <t>NRO 45, FCRAO 14, NRAO 43, OSO 20</t>
    <phoneticPr fontId="29"/>
  </si>
  <si>
    <t>CH2CN</t>
    <phoneticPr fontId="29"/>
  </si>
  <si>
    <t>https://ui.adsabs.harvard.edu/abs/1991ApJ...376..556L</t>
    <phoneticPr fontId="29"/>
  </si>
  <si>
    <t xml:space="preserve">not ApJ, 226, L43 (1978) </t>
    <phoneticPr fontId="29"/>
  </si>
  <si>
    <t>ApJ, 376, 556 (1991)</t>
    <phoneticPr fontId="29"/>
  </si>
  <si>
    <t>ApJ, 224, L73 (1978)</t>
    <phoneticPr fontId="29"/>
  </si>
  <si>
    <t>NGC 7538 1RS 9</t>
    <phoneticPr fontId="29"/>
  </si>
  <si>
    <t>NASA Infrared Telescope Facility</t>
    <phoneticPr fontId="29"/>
  </si>
  <si>
    <t>Correction of History of CH4, C4H, C5, and CH2CN</t>
    <phoneticPr fontId="29"/>
  </si>
  <si>
    <t>Detected</t>
    <phoneticPr fontId="29"/>
  </si>
  <si>
    <t>https://ui.adsabs.harvard.edu/abs/2018A%26A...612L..10M</t>
    <phoneticPr fontId="29"/>
  </si>
  <si>
    <t>https://ui.adsabs.harvard.edu/abs/1970ApJ...162L.203B</t>
    <phoneticPr fontId="29"/>
  </si>
  <si>
    <t>ApJ, 176, L.77 (1972), ApJ, 178, L23 (1972)</t>
    <phoneticPr fontId="29"/>
  </si>
  <si>
    <t>ApJ, 162, L203 (1970)</t>
    <phoneticPr fontId="29"/>
  </si>
  <si>
    <t>http://adsabs.harvard.edu/abs/2014arXiv1408.6306A</t>
    <phoneticPr fontId="29"/>
  </si>
  <si>
    <t>https://ui.adsabs.harvard.edu/abs/1993ApJ...417L..37B</t>
    <phoneticPr fontId="29"/>
  </si>
  <si>
    <t>ApJ, 417, L37 (1993)</t>
    <phoneticPr fontId="29"/>
  </si>
  <si>
    <t>Correction of History of C5, CH3OH and CH3CN, Removing double counting for SiH3CN</t>
    <phoneticPr fontId="29"/>
  </si>
  <si>
    <t>https://ui.adsabs.harvard.edu/abs/1973NPhS..243...45S</t>
    <phoneticPr fontId="29"/>
  </si>
  <si>
    <t>Nature Physical Science, 243, 45 (1973)</t>
    <phoneticPr fontId="29"/>
  </si>
  <si>
    <t>CH3NH2</t>
    <phoneticPr fontId="29"/>
  </si>
  <si>
    <t>Correction of History of CH2C2H</t>
    <phoneticPr fontId="29"/>
  </si>
  <si>
    <t>Orion etc.</t>
    <phoneticPr fontId="29"/>
  </si>
  <si>
    <t>NRAO 11,  Maryland Point Observatory 26-m</t>
    <phoneticPr fontId="29"/>
  </si>
  <si>
    <t>https://ui.adsabs.harvard.edu/abs/2024A%26A...682L...4C</t>
    <phoneticPr fontId="29"/>
  </si>
  <si>
    <t>thiofulminic acid</t>
    <phoneticPr fontId="29"/>
  </si>
  <si>
    <t>A&amp;A, 682, L4 (2024)</t>
    <phoneticPr fontId="29"/>
  </si>
  <si>
    <t>HCNS</t>
    <phoneticPr fontId="29"/>
  </si>
  <si>
    <t>https://ui.adsabs.harvard.edu/abs/2024PASJ...76...54L</t>
    <phoneticPr fontId="29"/>
  </si>
  <si>
    <t>NCCONH2</t>
    <phoneticPr fontId="29"/>
  </si>
  <si>
    <t>cyanoformamide</t>
    <phoneticPr fontId="29"/>
  </si>
  <si>
    <t>Sgr B2(N1E)</t>
    <phoneticPr fontId="29"/>
  </si>
  <si>
    <r>
      <t>PASJ, 76, 54</t>
    </r>
    <r>
      <rPr>
        <sz val="10"/>
        <color rgb="FF000000"/>
        <rFont val="游ゴシック"/>
        <family val="2"/>
        <charset val="128"/>
      </rPr>
      <t xml:space="preserve"> (2024)</t>
    </r>
    <phoneticPr fontId="29"/>
  </si>
  <si>
    <t>Adding NCCONH2 and HCNS</t>
    <phoneticPr fontId="29"/>
  </si>
  <si>
    <t>Heiles’s Cloud 2, IRC +10216</t>
    <phoneticPr fontId="29"/>
  </si>
  <si>
    <t>ARO 46, MPIfR 100m</t>
    <phoneticPr fontId="29"/>
  </si>
  <si>
    <t>https://ui.adsabs.harvard.edu/abs/1984A%26A...134L..11W</t>
    <phoneticPr fontId="29"/>
  </si>
  <si>
    <t>https://ui.adsabs.harvard.edu/abs/2007ApJ...664L..47R</t>
    <phoneticPr fontId="29"/>
  </si>
  <si>
    <t>https://ui.adsabs.harvard.edu/abs/2023A%26A...680A..25F</t>
    <phoneticPr fontId="29"/>
  </si>
  <si>
    <t>(CH3)2C=CH2</t>
    <phoneticPr fontId="29"/>
  </si>
  <si>
    <t>Isobutene</t>
    <phoneticPr fontId="29"/>
  </si>
  <si>
    <t>A&amp;A 680, A25 (2023)</t>
    <phoneticPr fontId="29"/>
  </si>
  <si>
    <t>https://ui.adsabs.harvard.edu/abs/1987A%26A...180L..13C</t>
    <phoneticPr fontId="29"/>
  </si>
  <si>
    <t>A&amp;A, 180, L13 (1987), ApJ, 632, L95 (2005)</t>
    <phoneticPr fontId="29"/>
  </si>
  <si>
    <t>https://ui.adsabs.harvard.edu/abs/2006ApJ...647..412S</t>
    <phoneticPr fontId="29"/>
  </si>
  <si>
    <t>https://ui.adsabs.harvard.edu/abs/2024arXiv240317341F</t>
    <phoneticPr fontId="29"/>
  </si>
  <si>
    <t>2-methoxyethanol</t>
    <phoneticPr fontId="29"/>
  </si>
  <si>
    <t>NGC 6334I</t>
    <phoneticPr fontId="29"/>
  </si>
  <si>
    <t>CH3OCH2CH2OH</t>
    <phoneticPr fontId="29"/>
  </si>
  <si>
    <t>Adding (CH3)2C=CH2</t>
    <phoneticPr fontId="29"/>
  </si>
  <si>
    <t>l-HC6H</t>
    <phoneticPr fontId="29"/>
  </si>
  <si>
    <t>Adding CH3OCH2CH2OH. The statuses of l-HC4H, l-HC6H, and C6H6 were corrected to "detected."</t>
    <phoneticPr fontId="29"/>
  </si>
  <si>
    <t>C2H3+</t>
    <phoneticPr fontId="29"/>
  </si>
  <si>
    <t>https://ui.adsabs.harvard.edu/abs/2024A%26A...683A..62M</t>
    <phoneticPr fontId="29"/>
  </si>
  <si>
    <t>PKS 1830-211</t>
    <phoneticPr fontId="29"/>
  </si>
  <si>
    <t>protonated acetylene</t>
    <phoneticPr fontId="29"/>
  </si>
  <si>
    <t>A&amp;A, 683, A62 (2024)</t>
    <phoneticPr fontId="29"/>
  </si>
  <si>
    <t>Adding C2H3+</t>
    <phoneticPr fontId="29"/>
  </si>
  <si>
    <t>HOCS+</t>
    <phoneticPr fontId="29"/>
  </si>
  <si>
    <t xml:space="preserve">ApJ, 965, 149 (2024) </t>
    <phoneticPr fontId="29"/>
  </si>
  <si>
    <t>O-protonated Carbonyl Sulfide</t>
    <phoneticPr fontId="29"/>
  </si>
  <si>
    <t>https://ui.adsabs.harvard.edu/abs/2024ApJ...965..149S</t>
    <phoneticPr fontId="29"/>
  </si>
  <si>
    <t>Adding HOCS+</t>
    <phoneticPr fontId="29"/>
  </si>
  <si>
    <t>ApJ, 965, L23 (2024)</t>
    <phoneticPr fontId="29"/>
  </si>
  <si>
    <t>HNSO</t>
    <phoneticPr fontId="29"/>
  </si>
  <si>
    <t>https://ui.adsabs.harvard.edu/abs/2024ApJ...965L..26S</t>
    <phoneticPr fontId="29"/>
  </si>
  <si>
    <t>ApJ, 965, L26 (2024)</t>
    <phoneticPr fontId="29"/>
  </si>
  <si>
    <t>hionylimide</t>
    <phoneticPr fontId="29"/>
  </si>
  <si>
    <t>Adding HNSO</t>
    <phoneticPr fontId="29"/>
  </si>
  <si>
    <t>NCCHCS</t>
    <phoneticPr fontId="29"/>
  </si>
  <si>
    <t>cyanothioketene</t>
    <phoneticPr fontId="29"/>
  </si>
  <si>
    <t>Adding NCCHCS</t>
    <phoneticPr fontId="29"/>
  </si>
  <si>
    <t>https://ui.adsabs.harvard.edu/abs/2024ApJ...967...39S</t>
    <phoneticPr fontId="29"/>
  </si>
  <si>
    <t>N-cyanomethanimine</t>
    <phoneticPr fontId="29"/>
  </si>
  <si>
    <t>H2CNCN</t>
    <phoneticPr fontId="29"/>
  </si>
  <si>
    <t>ApJ, 967, 39 (2024)</t>
    <phoneticPr fontId="29"/>
  </si>
  <si>
    <t>Adding H2CNCN</t>
    <phoneticPr fontId="29"/>
  </si>
  <si>
    <t>https://ui.adsabs.harvard.edu/abs/2024ApJ...966L..28G</t>
    <phoneticPr fontId="29"/>
  </si>
  <si>
    <t>ApJ, 966, L28 (2024)</t>
    <phoneticPr fontId="29"/>
  </si>
  <si>
    <t>Yebes  40 &amp; GBT 100</t>
    <phoneticPr fontId="29"/>
  </si>
  <si>
    <t>Calcium dicarbide</t>
    <phoneticPr fontId="29"/>
  </si>
  <si>
    <t>CaC2</t>
    <phoneticPr fontId="29"/>
  </si>
  <si>
    <r>
      <t>可能性が示唆されているだけ</t>
    </r>
    <r>
      <rPr>
        <sz val="11"/>
        <rFont val="Arial"/>
        <family val="2"/>
      </rPr>
      <t>(suggested)</t>
    </r>
    <phoneticPr fontId="29"/>
  </si>
  <si>
    <t>Note: This list is not cyclopedic.</t>
    <phoneticPr fontId="29"/>
  </si>
  <si>
    <r>
      <t xml:space="preserve">Adding CaC2. </t>
    </r>
    <r>
      <rPr>
        <sz val="11"/>
        <color rgb="FFFF0000"/>
        <rFont val="Arial"/>
        <family val="2"/>
      </rPr>
      <t>The tentative, suggested &amp; rejected molecules list was moved to the independent tag.</t>
    </r>
    <phoneticPr fontId="29"/>
  </si>
  <si>
    <t xml:space="preserve">The status of HC5N+ was corrected to "detected" due to the article of HC7NH+. </t>
    <phoneticPr fontId="29"/>
  </si>
  <si>
    <t>%</t>
    <phoneticPr fontId="29"/>
  </si>
  <si>
    <t>O</t>
    <phoneticPr fontId="29"/>
  </si>
  <si>
    <t>S</t>
    <phoneticPr fontId="29"/>
  </si>
  <si>
    <t>H</t>
    <phoneticPr fontId="29"/>
  </si>
  <si>
    <t>C</t>
    <phoneticPr fontId="29"/>
  </si>
  <si>
    <t>N</t>
    <phoneticPr fontId="29"/>
  </si>
  <si>
    <t>cation</t>
    <phoneticPr fontId="29"/>
  </si>
  <si>
    <t>anion</t>
    <phoneticPr fontId="29"/>
  </si>
  <si>
    <t>Number of molecular species having each character</t>
    <phoneticPr fontId="29"/>
  </si>
  <si>
    <t>Ratio of the above to the total number</t>
    <phoneticPr fontId="29"/>
  </si>
  <si>
    <t>Adding the tag of "Statistics"</t>
    <phoneticPr fontId="29"/>
  </si>
  <si>
    <t>https://ui.adsabs.harvard.edu/abs/1988A%26A...189L...1C</t>
    <phoneticPr fontId="29"/>
  </si>
  <si>
    <t>Ethylene glycol</t>
    <phoneticPr fontId="29"/>
  </si>
  <si>
    <t>https://ui.adsabs.harvard.edu/abs/2014ApJ...783L...4B</t>
    <phoneticPr fontId="29"/>
  </si>
  <si>
    <t>https://ui.adsabs.harvard.edu/abs/2022MNRAS.511L..50R</t>
    <phoneticPr fontId="29"/>
  </si>
  <si>
    <t>Ethylene glycol, CH3D and l-C3H+ statuses were corrected from "tentative" to "detected."</t>
    <phoneticPr fontId="29"/>
  </si>
  <si>
    <t>CH3CH2CCH was confirmed.</t>
    <phoneticPr fontId="29"/>
  </si>
  <si>
    <t>https://ui.adsabs.harvard.edu/abs/2024A%26A...686L...3C</t>
    <phoneticPr fontId="29"/>
  </si>
  <si>
    <t>A&amp;A, 686, L3 (2024)</t>
  </si>
  <si>
    <t>https://ui.adsabs.harvard.edu/abs/2024A%26A...686L..15C</t>
    <phoneticPr fontId="29"/>
  </si>
  <si>
    <t>HC5N+</t>
    <phoneticPr fontId="29"/>
  </si>
  <si>
    <t>HC7N+</t>
    <phoneticPr fontId="29"/>
  </si>
  <si>
    <t>A&amp;A, 686, L15 (2024)</t>
    <phoneticPr fontId="29"/>
  </si>
  <si>
    <t>A&amp;A, 686, A139 (2024)</t>
    <phoneticPr fontId="29"/>
  </si>
  <si>
    <t>https://ui.adsabs.harvard.edu/abs/2024A%26A...686A.139C</t>
    <phoneticPr fontId="29"/>
  </si>
  <si>
    <t>https://ui.adsabs.harvard.edu/abs/2024arXiv240501338M</t>
    <phoneticPr fontId="29"/>
  </si>
  <si>
    <t>Adding HC5N+ &amp; HC7N+. 3-hydroxypropenal and ethynyl benzene statuses were corrected from "tentative" to "detected."</t>
    <phoneticPr fontId="29"/>
  </si>
  <si>
    <t>CH3+</t>
    <phoneticPr fontId="29"/>
  </si>
  <si>
    <t>https://ui.adsabs.harvard.edu/abs/2023Natur.621...56B</t>
    <phoneticPr fontId="29"/>
  </si>
  <si>
    <t>JWST</t>
    <phoneticPr fontId="29"/>
  </si>
  <si>
    <t>methyl cation</t>
    <phoneticPr fontId="29"/>
  </si>
  <si>
    <t>Natur, 621, 56 (2023)</t>
    <phoneticPr fontId="29"/>
  </si>
  <si>
    <t>vib.</t>
    <phoneticPr fontId="29"/>
  </si>
  <si>
    <t>https://ui.adsabs.harvard.edu/abs/2023A%26A...680A..19C</t>
    <phoneticPr fontId="29"/>
  </si>
  <si>
    <t>A&amp;A, 680, A19 (2023)</t>
    <phoneticPr fontId="29"/>
  </si>
  <si>
    <t>Adding CH3+. This was an omission in an entry.</t>
    <phoneticPr fontId="29"/>
  </si>
  <si>
    <t>HCCCH2CCH</t>
    <phoneticPr fontId="29"/>
  </si>
  <si>
    <t>1,4-pentadiyne</t>
    <phoneticPr fontId="29"/>
  </si>
  <si>
    <t>Adding HCCCH2CCH</t>
    <phoneticPr fontId="29"/>
  </si>
  <si>
    <t>HC3N+</t>
    <phoneticPr fontId="29"/>
  </si>
  <si>
    <t>A&amp;A, 687, L22 (2024)</t>
    <phoneticPr fontId="29"/>
  </si>
  <si>
    <t>https://ui.adsabs.harvard.edu/abs/2024A%26A...687L..22C</t>
    <phoneticPr fontId="29"/>
  </si>
  <si>
    <t>Adding HC3N+</t>
    <phoneticPr fontId="29"/>
  </si>
  <si>
    <t>HC3S</t>
    <phoneticPr fontId="29"/>
  </si>
  <si>
    <t>NC3S</t>
    <phoneticPr fontId="29"/>
  </si>
  <si>
    <t>https://ui.adsabs.harvard.edu/abs/2024A%26A...688L..13C</t>
    <phoneticPr fontId="29"/>
  </si>
  <si>
    <t>https://ui.adsabs.harvard.edu/abs/2024A%26A...688L..15F</t>
    <phoneticPr fontId="29"/>
  </si>
  <si>
    <t>A&amp;A 688, L15 (2024)</t>
    <phoneticPr fontId="29"/>
  </si>
  <si>
    <t>e</t>
    <phoneticPr fontId="29"/>
  </si>
  <si>
    <t>https://ui.adsabs.harvard.edu/abs/2024A%26A...688L..29F</t>
    <phoneticPr fontId="29"/>
  </si>
  <si>
    <t>HNC5</t>
    <phoneticPr fontId="29"/>
  </si>
  <si>
    <t>A&amp;A, 688, L29 (2024)</t>
    <phoneticPr fontId="29"/>
  </si>
  <si>
    <t>A&amp;A, 688, L13 (2024)</t>
    <phoneticPr fontId="29"/>
  </si>
  <si>
    <t>CH2(CN)2</t>
    <phoneticPr fontId="29"/>
  </si>
  <si>
    <t>malononitrile</t>
    <phoneticPr fontId="29"/>
  </si>
  <si>
    <t>maleonitrile</t>
    <phoneticPr fontId="29"/>
  </si>
  <si>
    <r>
      <t>NC</t>
    </r>
    <r>
      <rPr>
        <sz val="10"/>
        <rFont val="游ゴシック"/>
        <family val="2"/>
        <charset val="128"/>
      </rPr>
      <t>-</t>
    </r>
    <r>
      <rPr>
        <sz val="10"/>
        <rFont val="Arial"/>
        <family val="2"/>
      </rPr>
      <t>CH=CH</t>
    </r>
    <r>
      <rPr>
        <sz val="10"/>
        <rFont val="游ゴシック"/>
        <family val="2"/>
        <charset val="128"/>
      </rPr>
      <t>-</t>
    </r>
    <r>
      <rPr>
        <sz val="10"/>
        <rFont val="Arial"/>
        <family val="2"/>
      </rPr>
      <t>CN</t>
    </r>
    <phoneticPr fontId="29"/>
  </si>
  <si>
    <t>https://ui.adsabs.harvard.edu/abs/2024A%26A...688L..31A</t>
    <phoneticPr fontId="29"/>
  </si>
  <si>
    <t>A&amp;A, 688, L31 (2024)</t>
    <phoneticPr fontId="29"/>
  </si>
  <si>
    <t>iminopentadienylidene, quasi-linear</t>
    <phoneticPr fontId="29"/>
  </si>
  <si>
    <t>Adding NC3S, HC3S, HNC5(quasi-linear), CH2(CN)2, and NC-CH=CH-CN</t>
    <phoneticPr fontId="29"/>
  </si>
  <si>
    <t>c-C6H5CCH</t>
    <phoneticPr fontId="29"/>
  </si>
  <si>
    <t>A&amp;A, 690, L13 (2024)</t>
    <phoneticPr fontId="29"/>
  </si>
  <si>
    <t>1-C12H7CN</t>
    <phoneticPr fontId="29"/>
  </si>
  <si>
    <t>5-C12H7CN</t>
    <phoneticPr fontId="29"/>
  </si>
  <si>
    <t xml:space="preserve">5-cyanoacenaphthylene </t>
    <phoneticPr fontId="29"/>
  </si>
  <si>
    <t xml:space="preserve">1-cyanoacenaphthylene </t>
    <phoneticPr fontId="29"/>
  </si>
  <si>
    <t>https://ui.adsabs.harvard.edu/abs/2024A%26A...690L..13C</t>
    <phoneticPr fontId="29"/>
  </si>
  <si>
    <t>Note: The tentative, suggested, and rejected molecules have been moved to another tag.</t>
    <phoneticPr fontId="29"/>
  </si>
  <si>
    <t>Note: Isotopic species are not listed.</t>
    <phoneticPr fontId="29"/>
  </si>
  <si>
    <t xml:space="preserve">Adding 1- and 5-cyanoacenaphthylene </t>
    <phoneticPr fontId="29"/>
  </si>
  <si>
    <t>https://ui.adsabs.harvard.edu/abs/2024ApJ...975..174R</t>
    <phoneticPr fontId="29"/>
  </si>
  <si>
    <t>MgS</t>
    <phoneticPr fontId="29"/>
  </si>
  <si>
    <t>sodium sulfide</t>
    <phoneticPr fontId="29"/>
  </si>
  <si>
    <t>magnesium sulfide</t>
    <phoneticPr fontId="29"/>
  </si>
  <si>
    <t>NaS</t>
    <phoneticPr fontId="29"/>
  </si>
  <si>
    <t>G+0.693-0.027</t>
  </si>
  <si>
    <t>Yebes  40, IRAM 30, APEX 12 m</t>
    <phoneticPr fontId="29"/>
  </si>
  <si>
    <t>CaO</t>
    <phoneticPr fontId="29"/>
  </si>
  <si>
    <t>Adding the detection of sodium sulfide and magnesium sulfide and the tentative detection of calcium monoxide</t>
    <phoneticPr fontId="29"/>
  </si>
  <si>
    <t>1-cyanopyrene</t>
    <phoneticPr fontId="29"/>
  </si>
  <si>
    <t>Sci., 386, 810 (2024)</t>
    <phoneticPr fontId="29"/>
  </si>
  <si>
    <t>ApJ, 975, 174 (2024)</t>
    <phoneticPr fontId="29"/>
  </si>
  <si>
    <t>https://www.science.org/doi/10.1126/science.adq6391</t>
    <phoneticPr fontId="29"/>
  </si>
  <si>
    <t>https://ui.adsabs.harvard.edu/abs/2024NatAs.tmp..264W</t>
    <phoneticPr fontId="29"/>
  </si>
  <si>
    <t>2-cyanopyrene</t>
    <phoneticPr fontId="29"/>
  </si>
  <si>
    <t>4-cyanopyrene</t>
    <phoneticPr fontId="29"/>
  </si>
  <si>
    <t>Adding 1-, 2-, and 4-cyanopyrene</t>
    <phoneticPr fontId="29"/>
  </si>
  <si>
    <t>https://ui.adsabs.harvard.edu/abs/2025A%26A...693L..14C</t>
    <phoneticPr fontId="29"/>
  </si>
  <si>
    <t>1-cyano propargyl radical</t>
    <phoneticPr fontId="29"/>
  </si>
  <si>
    <t>A&amp;A, 693, L14 (2025)</t>
    <phoneticPr fontId="29"/>
  </si>
  <si>
    <t>HCCCHCN</t>
    <phoneticPr fontId="29"/>
  </si>
  <si>
    <t>thioacetaldehyde</t>
    <phoneticPr fontId="29"/>
  </si>
  <si>
    <t>A&amp;A, 693, L20 (2025)</t>
    <phoneticPr fontId="29"/>
  </si>
  <si>
    <t>https://ui.adsabs.harvard.edu/abs/2025A%26A...693L..20A</t>
    <phoneticPr fontId="29"/>
  </si>
  <si>
    <t>CH3CHS</t>
    <phoneticPr fontId="29"/>
  </si>
  <si>
    <t>https://ui.adsabs.harvard.edu/abs/2025arXiv250108892S</t>
    <phoneticPr fontId="29"/>
  </si>
  <si>
    <t>dimethyl sulfide</t>
    <phoneticPr fontId="29"/>
  </si>
  <si>
    <t>CH3SCH3</t>
    <phoneticPr fontId="29"/>
  </si>
  <si>
    <t>arXiv:2501.08892</t>
    <phoneticPr fontId="29"/>
  </si>
  <si>
    <t>Adding HCCCHCN, CH3CHS, and CH3SCH3</t>
    <phoneticPr fontId="29"/>
  </si>
  <si>
    <t>Nat. Astron. 9, 262 (2025)</t>
  </si>
  <si>
    <t>https://arxiv.org/abs/2501.06343</t>
    <phoneticPr fontId="29"/>
  </si>
  <si>
    <t>c-C3H2S</t>
    <phoneticPr fontId="29"/>
  </si>
  <si>
    <t>arXiv:2501.06343</t>
    <phoneticPr fontId="29"/>
  </si>
  <si>
    <t>cyclopropenethione</t>
    <phoneticPr fontId="29"/>
  </si>
  <si>
    <t>Adding c-C3H2S as tentative</t>
    <phoneticPr fontId="29"/>
  </si>
  <si>
    <t>https://ui.adsabs.harvard.edu/abs/2025ApJ...982..191R</t>
    <phoneticPr fontId="29"/>
  </si>
  <si>
    <t>ApJ, 982, 191 (2025)</t>
    <phoneticPr fontId="29"/>
  </si>
  <si>
    <t>Moving c-C3H2S to List</t>
    <phoneticPr fontId="29"/>
  </si>
  <si>
    <t>https://ui.adsabs.harvard.edu/abs/2025ApJ...980L..37S</t>
    <phoneticPr fontId="29"/>
  </si>
  <si>
    <t>ApJ, 980, L37 (2025)</t>
    <phoneticPr fontId="29"/>
  </si>
  <si>
    <t>https://arxiv.org/abs/2504.05232</t>
    <phoneticPr fontId="29"/>
  </si>
  <si>
    <t>C24H11CN</t>
    <phoneticPr fontId="29"/>
  </si>
  <si>
    <t>cyanocoronene</t>
    <phoneticPr fontId="29"/>
  </si>
  <si>
    <t>Adding 7-ring polycyclic aromatic hydrocarbon (PAH) cyanocoronene (C24H11CN)</t>
    <phoneticPr fontId="29"/>
  </si>
  <si>
    <t>https://ui.adsabs.harvard.edu/abs/2025ApJ...984L..36W</t>
    <phoneticPr fontId="29"/>
  </si>
  <si>
    <t>ApJ 984, L36 (2025)</t>
    <phoneticPr fontId="29"/>
  </si>
  <si>
    <t>https://ui.adsabs.harvard.edu/abs/2025A%26A...698L..24C</t>
  </si>
  <si>
    <t>A&amp;A, 698, L24 (2025)</t>
  </si>
  <si>
    <t>propenethial</t>
  </si>
  <si>
    <t>CH2CHCHS</t>
  </si>
  <si>
    <t>Adding propenethial (CH2CHCHS)</t>
  </si>
  <si>
    <t>&gt;13</t>
  </si>
  <si>
    <t>ClH+</t>
  </si>
  <si>
    <t>c-C5H</t>
  </si>
  <si>
    <t>Correction of statuses of Propylene Oxide and c-C5H, and adding Powerpoint ready table</t>
  </si>
  <si>
    <t>This table is free to use in your presentation.</t>
  </si>
  <si>
    <t>https://ui.adsabs.harvard.edu/abs/2025A%26A...700L...6P</t>
  </si>
  <si>
    <t>SiC6</t>
  </si>
  <si>
    <t>A&amp;A, 700, L6 (2025)</t>
  </si>
  <si>
    <t>https://ui.adsabs.harvard.edu/abs/2025A%26A...700L..20C</t>
  </si>
  <si>
    <t>A&amp;A, 700, L20 (2025)</t>
  </si>
  <si>
    <t>SiC3</t>
  </si>
  <si>
    <t>SiC5</t>
  </si>
  <si>
    <t>Adding SiC3, SiC5, and SiC6</t>
  </si>
  <si>
    <t>https://ui.adsabs.harvard.edu/abs/2025A%26A...701L...8C</t>
  </si>
  <si>
    <t>c-C13H10</t>
  </si>
  <si>
    <t>A&amp;A, 701, L8 (2025)</t>
  </si>
  <si>
    <t>phenalene</t>
  </si>
  <si>
    <t>Adding c-C13H10</t>
  </si>
  <si>
    <t>NCCHCHCN</t>
  </si>
  <si>
    <t>HOCH2CH2CHO</t>
  </si>
  <si>
    <t>Yebes  40 &amp; IRAM 30</t>
  </si>
  <si>
    <t>Yebes  40, IRAM 30 &amp; APEX</t>
  </si>
  <si>
    <t>https://ui.adsabs.harvard.edu/abs/2021A%26A...646L...9M</t>
  </si>
  <si>
    <t>GBT 100 &amp; Yebes 40</t>
  </si>
  <si>
    <t>A&amp;A 646, L9 (2021)</t>
  </si>
  <si>
    <t>suggested</t>
  </si>
  <si>
    <t>rejected</t>
  </si>
  <si>
    <t>tentative (This determination is made by the authors of each paper.)</t>
  </si>
  <si>
    <t>https://ui.adsabs.harvard.edu/abs/2025ApJ...992..187F</t>
  </si>
  <si>
    <t>3-hydroxypropanal</t>
  </si>
  <si>
    <t>ApJ, 992, 187 (2025)</t>
  </si>
  <si>
    <t>Correction of telescope for PO+, HC4NC, and HCCCH2CN</t>
  </si>
  <si>
    <t>Note: Almost all detection of interstellar molecules is by the detection of rotational lines. Hence, in the case that the rotational transitions of a molecule(s) can be described by one set of molecular constants, this list counts the molecule as one molecule. For example, methanol has the A and E states due to internal rotation, but a set of molecular constants can describe both states. Then, methanol can be counted as one molecule. On the other hand, g-CH2CHCH2CN and c-CH2CHCH2CN have independent sets of molecular constants, and then they are counted as two molecules.</t>
  </si>
  <si>
    <t>l-H2C3O</t>
  </si>
  <si>
    <t>arXiv</t>
  </si>
  <si>
    <t>propadienone</t>
  </si>
  <si>
    <t>Adding l-H2C3O</t>
  </si>
  <si>
    <t>https://ui.adsabs.harvard.edu/abs/2025ApJ...993L..42T</t>
  </si>
  <si>
    <t>CaS</t>
  </si>
  <si>
    <t>ApJL, 993, L42 (2025)</t>
  </si>
  <si>
    <t>G351.77−0.54</t>
  </si>
  <si>
    <t>Adding CaS. The clear detection is of one (1) line.</t>
  </si>
  <si>
    <t>https://ui.adsabs.harvard.edu/abs/2026arXiv260107365S</t>
  </si>
  <si>
    <t>CH3CH(OH)C(O)H</t>
  </si>
  <si>
    <t>lactaldehyde</t>
  </si>
  <si>
    <t>methoxyacetaldehyde</t>
  </si>
  <si>
    <t>CH3OCH2C(O)H</t>
  </si>
  <si>
    <t>Adding CH3CH(OH)C(O)H,  CH3OCH2C(O)H, and (tentative) HOCH2CH2CHO</t>
  </si>
  <si>
    <t>C6H6S</t>
  </si>
  <si>
    <t>2,5-cyclohexadien-1-thione</t>
  </si>
  <si>
    <t>Adding C6H6S</t>
  </si>
  <si>
    <t>https://ui.adsabs.harvard.edu/abs/2026A%26A...705A.206E</t>
  </si>
  <si>
    <t>A&amp;A, 705, A206 (2026)</t>
  </si>
  <si>
    <t>A&amp;A, 705, L7 (2026)</t>
  </si>
  <si>
    <t>https://ui.adsabs.harvard.edu/abs/2026A%26A...705L...7C</t>
  </si>
  <si>
    <t>3-cyanoacenaphthylene</t>
  </si>
  <si>
    <t>4-cyanoacenaphthylene</t>
  </si>
  <si>
    <t>3-C12H7CN</t>
  </si>
  <si>
    <t>4-C12H7CN</t>
  </si>
  <si>
    <t>propylene oxide</t>
  </si>
  <si>
    <t>Adding 3- and 4-cyanoacenaphthylene, correcting a typo for propylene oxide</t>
  </si>
  <si>
    <t>chiral</t>
  </si>
  <si>
    <t>Adding a chiral column to the list tag. It is only propylene oxide at present.</t>
  </si>
  <si>
    <t>1H-cyclopent[cd]indene</t>
  </si>
  <si>
    <t>c-C11H8</t>
  </si>
  <si>
    <t>A&amp;A, 706, L10 (2026)</t>
  </si>
  <si>
    <t>https://ui.adsabs.harvard.edu/abs/2026A%26A...706L..10F</t>
  </si>
  <si>
    <t>A&amp;A, 706, A316 (2026)</t>
  </si>
  <si>
    <t>1-C16H9CN</t>
  </si>
  <si>
    <t>2-C16H9CN</t>
  </si>
  <si>
    <t>4-C16H9CN</t>
  </si>
  <si>
    <t>c-C11H6</t>
  </si>
  <si>
    <t>CH3OC(O)NH2</t>
  </si>
  <si>
    <t>https://ui.adsabs.harvard.edu/abs/2026ApJ..1004L...6D</t>
  </si>
  <si>
    <t>methyl carbamate</t>
  </si>
  <si>
    <t>G358.93-0.03 MM1</t>
  </si>
  <si>
    <t>ApJL, 1004, L6 (2026)</t>
  </si>
  <si>
    <t>https://ui.adsabs.harvard.edu/abs/2026NatAs..10..401A</t>
  </si>
  <si>
    <t>Nat. Astron., 10, 401 (2026)</t>
  </si>
  <si>
    <t>Adding c-C11H8 and CH3OC(O)NH2</t>
  </si>
  <si>
    <t>https://www.nature.com/articles/s41550-026-02905-7</t>
  </si>
  <si>
    <t>Nat. Astron.,  (2026)</t>
  </si>
  <si>
    <t>OCH2CH(OH)COCH2OH</t>
  </si>
  <si>
    <t>Adding erythrulose</t>
  </si>
  <si>
    <t>C4H8O4</t>
  </si>
  <si>
    <t>erythrulose, C4H8O4</t>
  </si>
  <si>
    <t>C13H10</t>
  </si>
  <si>
    <t>https://ui.adsabs.harvard.edu/abs/2026ApJ..1006L..38W</t>
  </si>
  <si>
    <t>MC27/L1521F</t>
  </si>
  <si>
    <t>ApJL, 1006, L38 (2026)</t>
  </si>
  <si>
    <t>Adding phenalene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</si>
</sst>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E+00"/>
  </numFmts>
  <fonts count="49">
    <font>
      <sz val="11"/>
      <color indexed="8"/>
      <name val="ＭＳ Ｐゴシック"/>
      <family val="3"/>
      <charset val="128"/>
    </font>
    <font>
      <sz val="11"/>
      <color indexed="8"/>
      <name val="Arial"/>
      <family val="2"/>
    </font>
    <font>
      <sz val="11"/>
      <name val="ＭＳ Ｐゴシック"/>
      <family val="3"/>
      <charset val="128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0"/>
      <color indexed="12"/>
      <name val="Arial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indexed="20"/>
      <name val="Arial"/>
      <family val="2"/>
    </font>
    <font>
      <b/>
      <sz val="14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6"/>
      <name val="ＭＳ Ｐゴシック"/>
      <family val="3"/>
      <charset val="128"/>
    </font>
    <font>
      <sz val="11"/>
      <color indexed="10"/>
      <name val="Arial"/>
      <family val="2"/>
    </font>
    <font>
      <sz val="11"/>
      <color indexed="8"/>
      <name val="ＭＳ Ｐゴシック"/>
      <family val="3"/>
      <charset val="128"/>
    </font>
    <font>
      <b/>
      <sz val="11"/>
      <name val="Arial"/>
      <family val="2"/>
    </font>
    <font>
      <sz val="11"/>
      <color rgb="FFFF0000"/>
      <name val="Arial"/>
      <family val="2"/>
    </font>
    <font>
      <sz val="10"/>
      <color theme="0"/>
      <name val="Arial"/>
      <family val="2"/>
    </font>
    <font>
      <b/>
      <sz val="11"/>
      <color indexed="10"/>
      <name val="Arial"/>
      <family val="2"/>
    </font>
    <font>
      <sz val="6"/>
      <name val="Calibri"/>
      <family val="2"/>
      <charset val="128"/>
      <scheme val="minor"/>
    </font>
    <font>
      <sz val="10"/>
      <color rgb="FFFF0000"/>
      <name val="Arial"/>
      <family val="2"/>
    </font>
    <font>
      <sz val="10"/>
      <color rgb="FF000000"/>
      <name val="ＭＳ Ｐゴシック"/>
      <family val="2"/>
      <charset val="128"/>
    </font>
    <font>
      <sz val="11"/>
      <name val="游ゴシック"/>
      <family val="2"/>
      <charset val="128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游ゴシック"/>
      <family val="2"/>
      <charset val="128"/>
    </font>
    <font>
      <sz val="11"/>
      <color indexed="8"/>
      <name val="Calibri"/>
      <family val="3"/>
      <charset val="128"/>
      <scheme val="minor"/>
    </font>
    <font>
      <sz val="10"/>
      <color indexed="8"/>
      <name val="Calibri"/>
      <family val="3"/>
      <charset val="128"/>
      <scheme val="minor"/>
    </font>
    <font>
      <sz val="10"/>
      <name val="游ゴシック"/>
      <family val="2"/>
      <charset val="128"/>
    </font>
    <font>
      <sz val="10"/>
      <name val="Arial"/>
      <family val="2"/>
      <charset val="128"/>
    </font>
    <font>
      <sz val="10"/>
      <color rgb="FFEE0000"/>
      <name val="Arial"/>
      <family val="2"/>
    </font>
    <font>
      <sz val="10"/>
      <color rgb="FF0000FF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hair">
        <color indexed="41"/>
      </top>
      <bottom style="thin">
        <color indexed="12"/>
      </bottom>
      <diagonal/>
    </border>
    <border>
      <left/>
      <right/>
      <top style="hair">
        <color indexed="41"/>
      </top>
      <bottom style="thin">
        <color indexed="12"/>
      </bottom>
      <diagonal/>
    </border>
    <border>
      <left/>
      <right style="thin">
        <color indexed="12"/>
      </right>
      <top style="hair">
        <color indexed="41"/>
      </top>
      <bottom style="thin">
        <color indexed="12"/>
      </bottom>
      <diagonal/>
    </border>
    <border>
      <left style="thin">
        <color indexed="12"/>
      </left>
      <right/>
      <top style="hair">
        <color indexed="41"/>
      </top>
      <bottom style="hair">
        <color indexed="41"/>
      </bottom>
      <diagonal/>
    </border>
    <border>
      <left/>
      <right/>
      <top style="hair">
        <color indexed="41"/>
      </top>
      <bottom style="hair">
        <color indexed="41"/>
      </bottom>
      <diagonal/>
    </border>
    <border>
      <left/>
      <right style="thin">
        <color indexed="12"/>
      </right>
      <top style="hair">
        <color indexed="41"/>
      </top>
      <bottom style="hair">
        <color indexed="41"/>
      </bottom>
      <diagonal/>
    </border>
    <border>
      <left/>
      <right/>
      <top style="thin">
        <color indexed="12"/>
      </top>
      <bottom style="hair">
        <color indexed="41"/>
      </bottom>
      <diagonal/>
    </border>
    <border>
      <left/>
      <right style="thin">
        <color indexed="12"/>
      </right>
      <top style="thin">
        <color indexed="12"/>
      </top>
      <bottom style="hair">
        <color indexed="41"/>
      </bottom>
      <diagonal/>
    </border>
    <border>
      <left style="thin">
        <color indexed="12"/>
      </left>
      <right/>
      <top style="thin">
        <color indexed="12"/>
      </top>
      <bottom style="hair">
        <color indexed="41"/>
      </bottom>
      <diagonal/>
    </border>
  </borders>
  <cellStyleXfs count="49">
    <xf numFmtId="0" fontId="0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4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/>
    <xf numFmtId="0" fontId="25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>
      <alignment vertical="center"/>
    </xf>
    <xf numFmtId="0" fontId="26" fillId="0" borderId="0" xfId="28" applyFont="1" applyAlignment="1" applyProtection="1"/>
    <xf numFmtId="14" fontId="1" fillId="0" borderId="0" xfId="0" applyNumberFormat="1" applyFont="1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1" xfId="0" applyFont="1" applyBorder="1" applyAlignment="1">
      <alignment horizontal="left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8" xfId="0" applyFont="1" applyBorder="1" applyAlignment="1">
      <alignment horizontal="left"/>
    </xf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27" xfId="0" applyFont="1" applyBorder="1" applyAlignment="1"/>
    <xf numFmtId="0" fontId="1" fillId="0" borderId="28" xfId="0" applyFont="1" applyBorder="1" applyAlignment="1"/>
    <xf numFmtId="0" fontId="27" fillId="0" borderId="0" xfId="0" applyFont="1" applyAlignment="1"/>
    <xf numFmtId="0" fontId="25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/>
    <xf numFmtId="0" fontId="4" fillId="3" borderId="0" xfId="0" applyFont="1" applyFill="1" applyAlignment="1"/>
    <xf numFmtId="0" fontId="5" fillId="24" borderId="0" xfId="0" applyFont="1" applyFill="1" applyAlignment="1"/>
    <xf numFmtId="0" fontId="4" fillId="11" borderId="0" xfId="0" applyFont="1" applyFill="1" applyAlignment="1"/>
    <xf numFmtId="0" fontId="4" fillId="21" borderId="0" xfId="0" applyFont="1" applyFill="1" applyAlignment="1"/>
    <xf numFmtId="0" fontId="5" fillId="4" borderId="0" xfId="0" applyFont="1" applyFill="1" applyAlignment="1"/>
    <xf numFmtId="0" fontId="4" fillId="4" borderId="0" xfId="0" applyFont="1" applyFill="1" applyAlignment="1"/>
    <xf numFmtId="0" fontId="4" fillId="24" borderId="0" xfId="0" applyFont="1" applyFill="1" applyAlignment="1"/>
    <xf numFmtId="0" fontId="4" fillId="25" borderId="0" xfId="0" applyFont="1" applyFill="1" applyAlignment="1"/>
    <xf numFmtId="0" fontId="4" fillId="26" borderId="0" xfId="0" applyFont="1" applyFill="1" applyAlignment="1"/>
    <xf numFmtId="0" fontId="28" fillId="27" borderId="0" xfId="0" applyFont="1" applyFill="1" applyAlignment="1"/>
    <xf numFmtId="0" fontId="5" fillId="21" borderId="0" xfId="0" applyFont="1" applyFill="1" applyAlignment="1"/>
    <xf numFmtId="0" fontId="4" fillId="8" borderId="0" xfId="0" applyFont="1" applyFill="1" applyAlignment="1"/>
    <xf numFmtId="0" fontId="28" fillId="28" borderId="0" xfId="0" applyFont="1" applyFill="1" applyAlignment="1"/>
    <xf numFmtId="0" fontId="6" fillId="0" borderId="0" xfId="0" applyFont="1" applyAlignment="1"/>
    <xf numFmtId="0" fontId="5" fillId="7" borderId="0" xfId="0" applyFont="1" applyFill="1" applyAlignment="1"/>
    <xf numFmtId="0" fontId="5" fillId="3" borderId="0" xfId="0" applyFont="1" applyFill="1" applyAlignment="1"/>
    <xf numFmtId="0" fontId="28" fillId="29" borderId="0" xfId="0" applyFont="1" applyFill="1" applyAlignment="1"/>
    <xf numFmtId="0" fontId="5" fillId="8" borderId="0" xfId="0" applyFont="1" applyFill="1" applyAlignment="1"/>
    <xf numFmtId="0" fontId="5" fillId="11" borderId="0" xfId="0" applyFont="1" applyFill="1" applyAlignment="1"/>
    <xf numFmtId="0" fontId="4" fillId="0" borderId="0" xfId="0" applyFont="1">
      <alignment vertical="center"/>
    </xf>
    <xf numFmtId="0" fontId="5" fillId="25" borderId="0" xfId="0" applyFont="1" applyFill="1" applyAlignment="1"/>
    <xf numFmtId="0" fontId="5" fillId="0" borderId="0" xfId="44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6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20" xfId="0" applyFont="1" applyBorder="1" applyAlignment="1"/>
    <xf numFmtId="14" fontId="3" fillId="0" borderId="0" xfId="0" applyNumberFormat="1" applyFont="1" applyAlignment="1">
      <alignment horizontal="left"/>
    </xf>
    <xf numFmtId="0" fontId="3" fillId="0" borderId="22" xfId="0" applyFont="1" applyBorder="1" applyAlignment="1"/>
    <xf numFmtId="0" fontId="3" fillId="0" borderId="18" xfId="0" applyFont="1" applyBorder="1" applyAlignment="1">
      <alignment horizontal="left"/>
    </xf>
    <xf numFmtId="0" fontId="3" fillId="0" borderId="18" xfId="0" applyFont="1" applyBorder="1" applyAlignment="1"/>
    <xf numFmtId="0" fontId="3" fillId="0" borderId="0" xfId="0" applyFont="1" applyAlignment="1">
      <alignment horizontal="left"/>
    </xf>
    <xf numFmtId="14" fontId="3" fillId="0" borderId="11" xfId="0" applyNumberFormat="1" applyFont="1" applyBorder="1" applyAlignment="1"/>
    <xf numFmtId="14" fontId="3" fillId="0" borderId="0" xfId="0" applyNumberFormat="1" applyFont="1" applyAlignment="1"/>
    <xf numFmtId="0" fontId="11" fillId="0" borderId="0" xfId="28" applyAlignment="1" applyProtection="1"/>
    <xf numFmtId="0" fontId="5" fillId="19" borderId="0" xfId="0" applyFont="1" applyFill="1" applyAlignment="1"/>
    <xf numFmtId="0" fontId="11" fillId="0" borderId="0" xfId="28" applyFill="1" applyAlignment="1" applyProtection="1"/>
    <xf numFmtId="0" fontId="5" fillId="0" borderId="0" xfId="43" applyFont="1">
      <alignment vertical="center"/>
    </xf>
    <xf numFmtId="0" fontId="5" fillId="0" borderId="0" xfId="45" applyFont="1">
      <alignment vertical="center"/>
    </xf>
    <xf numFmtId="0" fontId="5" fillId="0" borderId="0" xfId="46" applyFont="1">
      <alignment vertical="center"/>
    </xf>
    <xf numFmtId="0" fontId="5" fillId="0" borderId="0" xfId="47" applyFont="1">
      <alignment vertical="center"/>
    </xf>
    <xf numFmtId="0" fontId="5" fillId="0" borderId="0" xfId="0" quotePrefix="1" applyFont="1" applyAlignment="1"/>
    <xf numFmtId="164" fontId="4" fillId="0" borderId="0" xfId="0" applyNumberFormat="1" applyFont="1" applyAlignment="1"/>
    <xf numFmtId="0" fontId="5" fillId="30" borderId="0" xfId="42" applyFont="1" applyFill="1" applyAlignment="1">
      <alignment horizontal="justify" vertical="center"/>
    </xf>
    <xf numFmtId="164" fontId="5" fillId="0" borderId="0" xfId="44" applyNumberFormat="1" applyFont="1" applyAlignment="1">
      <alignment horizontal="right" vertical="center"/>
    </xf>
    <xf numFmtId="164" fontId="5" fillId="0" borderId="0" xfId="44" applyNumberFormat="1" applyFont="1" applyAlignment="1">
      <alignment horizontal="left" vertical="center"/>
    </xf>
    <xf numFmtId="164" fontId="4" fillId="0" borderId="0" xfId="0" applyNumberFormat="1" applyFont="1">
      <alignment vertical="center"/>
    </xf>
    <xf numFmtId="164" fontId="5" fillId="0" borderId="0" xfId="47" applyNumberFormat="1" applyFont="1">
      <alignment vertical="center"/>
    </xf>
    <xf numFmtId="0" fontId="30" fillId="0" borderId="20" xfId="0" applyFont="1" applyBorder="1" applyAlignment="1"/>
    <xf numFmtId="0" fontId="3" fillId="21" borderId="0" xfId="0" applyFont="1" applyFill="1" applyAlignment="1">
      <alignment horizontal="left"/>
    </xf>
    <xf numFmtId="0" fontId="1" fillId="24" borderId="18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1" xfId="0" applyFont="1" applyFill="1" applyBorder="1" applyAlignment="1">
      <alignment horizontal="left"/>
    </xf>
    <xf numFmtId="165" fontId="4" fillId="0" borderId="0" xfId="0" applyNumberFormat="1" applyFont="1" applyAlignment="1"/>
    <xf numFmtId="0" fontId="4" fillId="31" borderId="0" xfId="0" applyFont="1" applyFill="1" applyAlignment="1"/>
    <xf numFmtId="0" fontId="4" fillId="32" borderId="0" xfId="0" applyFont="1" applyFill="1" applyAlignment="1"/>
    <xf numFmtId="0" fontId="5" fillId="33" borderId="0" xfId="0" applyFont="1" applyFill="1" applyAlignment="1"/>
    <xf numFmtId="0" fontId="32" fillId="0" borderId="0" xfId="0" applyFont="1" applyAlignment="1"/>
    <xf numFmtId="0" fontId="33" fillId="0" borderId="0" xfId="0" applyFont="1" applyAlignment="1"/>
    <xf numFmtId="0" fontId="34" fillId="34" borderId="0" xfId="0" applyFont="1" applyFill="1" applyAlignment="1"/>
    <xf numFmtId="0" fontId="34" fillId="35" borderId="0" xfId="0" applyFont="1" applyFill="1" applyAlignment="1"/>
    <xf numFmtId="0" fontId="35" fillId="0" borderId="0" xfId="0" applyFont="1" applyAlignment="1"/>
    <xf numFmtId="14" fontId="3" fillId="0" borderId="0" xfId="0" applyNumberFormat="1" applyFont="1" applyAlignment="1">
      <alignment horizontal="left" vertical="top"/>
    </xf>
    <xf numFmtId="0" fontId="4" fillId="36" borderId="0" xfId="0" applyFont="1" applyFill="1" applyAlignment="1"/>
    <xf numFmtId="0" fontId="4" fillId="37" borderId="0" xfId="0" applyFont="1" applyFill="1" applyAlignment="1"/>
    <xf numFmtId="0" fontId="4" fillId="38" borderId="0" xfId="0" applyFont="1" applyFill="1" applyAlignment="1"/>
    <xf numFmtId="165" fontId="4" fillId="0" borderId="0" xfId="0" applyNumberFormat="1" applyFont="1">
      <alignment vertical="center"/>
    </xf>
    <xf numFmtId="0" fontId="34" fillId="34" borderId="0" xfId="0" applyFont="1" applyFill="1">
      <alignment vertical="center"/>
    </xf>
    <xf numFmtId="0" fontId="5" fillId="39" borderId="0" xfId="0" applyFont="1" applyFill="1" applyAlignment="1"/>
    <xf numFmtId="0" fontId="4" fillId="33" borderId="0" xfId="0" applyFont="1" applyFill="1">
      <alignment vertical="center"/>
    </xf>
    <xf numFmtId="0" fontId="4" fillId="39" borderId="0" xfId="0" applyFont="1" applyFill="1">
      <alignment vertical="center"/>
    </xf>
    <xf numFmtId="0" fontId="4" fillId="32" borderId="0" xfId="0" applyFont="1" applyFill="1">
      <alignment vertical="center"/>
    </xf>
    <xf numFmtId="0" fontId="4" fillId="40" borderId="0" xfId="0" applyFont="1" applyFill="1">
      <alignment vertical="center"/>
    </xf>
    <xf numFmtId="0" fontId="4" fillId="38" borderId="0" xfId="0" applyFont="1" applyFill="1">
      <alignment vertical="center"/>
    </xf>
    <xf numFmtId="0" fontId="37" fillId="0" borderId="0" xfId="0" applyFont="1" applyAlignment="1"/>
    <xf numFmtId="0" fontId="37" fillId="0" borderId="0" xfId="0" applyFont="1">
      <alignment vertical="center"/>
    </xf>
    <xf numFmtId="0" fontId="37" fillId="32" borderId="0" xfId="0" applyFont="1" applyFill="1">
      <alignment vertical="center"/>
    </xf>
    <xf numFmtId="0" fontId="4" fillId="40" borderId="0" xfId="0" applyFont="1" applyFill="1" applyAlignment="1"/>
    <xf numFmtId="0" fontId="4" fillId="41" borderId="0" xfId="0" applyFont="1" applyFill="1">
      <alignment vertical="center"/>
    </xf>
    <xf numFmtId="0" fontId="4" fillId="41" borderId="0" xfId="0" applyFont="1" applyFill="1" applyAlignment="1"/>
    <xf numFmtId="0" fontId="5" fillId="32" borderId="0" xfId="0" applyFont="1" applyFill="1" applyAlignment="1"/>
    <xf numFmtId="0" fontId="38" fillId="43" borderId="0" xfId="0" applyFont="1" applyFill="1" applyAlignment="1"/>
    <xf numFmtId="164" fontId="5" fillId="0" borderId="0" xfId="0" applyNumberFormat="1" applyFont="1" applyAlignment="1"/>
    <xf numFmtId="0" fontId="4" fillId="42" borderId="0" xfId="0" applyFont="1" applyFill="1">
      <alignment vertical="center"/>
    </xf>
    <xf numFmtId="0" fontId="5" fillId="38" borderId="0" xfId="0" applyFont="1" applyFill="1" applyAlignment="1"/>
    <xf numFmtId="0" fontId="5" fillId="36" borderId="0" xfId="0" applyFont="1" applyFill="1" applyAlignment="1"/>
    <xf numFmtId="0" fontId="5" fillId="41" borderId="0" xfId="0" applyFont="1" applyFill="1" applyAlignment="1"/>
    <xf numFmtId="0" fontId="5" fillId="37" borderId="0" xfId="0" applyFont="1" applyFill="1" applyAlignment="1"/>
    <xf numFmtId="0" fontId="28" fillId="42" borderId="0" xfId="0" applyFont="1" applyFill="1" applyAlignment="1"/>
    <xf numFmtId="0" fontId="11" fillId="0" borderId="0" xfId="28" applyFill="1" applyAlignment="1" applyProtection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4" fillId="35" borderId="0" xfId="28" applyFont="1" applyFill="1" applyAlignment="1" applyProtection="1"/>
    <xf numFmtId="0" fontId="34" fillId="42" borderId="0" xfId="0" applyFont="1" applyFill="1" applyAlignment="1"/>
    <xf numFmtId="0" fontId="4" fillId="31" borderId="0" xfId="0" applyFont="1" applyFill="1">
      <alignment vertical="center"/>
    </xf>
    <xf numFmtId="0" fontId="5" fillId="31" borderId="0" xfId="0" applyFont="1" applyFill="1" applyAlignment="1"/>
    <xf numFmtId="0" fontId="5" fillId="31" borderId="0" xfId="28" applyFont="1" applyFill="1" applyAlignment="1" applyProtection="1"/>
    <xf numFmtId="0" fontId="5" fillId="40" borderId="0" xfId="0" applyFont="1" applyFill="1" applyAlignment="1"/>
    <xf numFmtId="0" fontId="4" fillId="44" borderId="0" xfId="0" applyFont="1" applyFill="1">
      <alignment vertical="center"/>
    </xf>
    <xf numFmtId="0" fontId="4" fillId="44" borderId="0" xfId="0" applyFont="1" applyFill="1" applyAlignment="1"/>
    <xf numFmtId="0" fontId="34" fillId="34" borderId="0" xfId="28" applyFont="1" applyFill="1" applyAlignment="1" applyProtection="1"/>
    <xf numFmtId="0" fontId="5" fillId="36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4" fillId="42" borderId="0" xfId="0" applyFont="1" applyFill="1" applyAlignment="1">
      <alignment vertical="top"/>
    </xf>
    <xf numFmtId="0" fontId="11" fillId="0" borderId="0" xfId="28" applyAlignment="1" applyProtection="1">
      <alignment vertical="top"/>
    </xf>
    <xf numFmtId="0" fontId="5" fillId="32" borderId="0" xfId="0" applyFont="1" applyFill="1" applyAlignment="1">
      <alignment vertical="top"/>
    </xf>
    <xf numFmtId="0" fontId="5" fillId="44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34" fillId="34" borderId="0" xfId="0" applyFont="1" applyFill="1" applyAlignment="1">
      <alignment vertical="top"/>
    </xf>
    <xf numFmtId="0" fontId="34" fillId="35" borderId="0" xfId="0" applyFont="1" applyFill="1" applyAlignment="1">
      <alignment vertical="top"/>
    </xf>
    <xf numFmtId="0" fontId="5" fillId="41" borderId="0" xfId="0" applyFont="1" applyFill="1" applyAlignment="1">
      <alignment vertical="top"/>
    </xf>
    <xf numFmtId="0" fontId="5" fillId="40" borderId="0" xfId="0" applyFont="1" applyFill="1" applyAlignment="1">
      <alignment vertical="top"/>
    </xf>
    <xf numFmtId="0" fontId="5" fillId="38" borderId="0" xfId="0" applyFont="1" applyFill="1" applyAlignment="1">
      <alignment vertical="top"/>
    </xf>
    <xf numFmtId="0" fontId="5" fillId="31" borderId="0" xfId="0" applyFont="1" applyFill="1" applyAlignment="1">
      <alignment vertical="top"/>
    </xf>
    <xf numFmtId="11" fontId="4" fillId="0" borderId="0" xfId="0" applyNumberFormat="1" applyFont="1" applyAlignment="1"/>
    <xf numFmtId="0" fontId="4" fillId="0" borderId="0" xfId="0" applyFont="1" applyAlignment="1">
      <alignment vertical="top" wrapText="1"/>
    </xf>
    <xf numFmtId="0" fontId="5" fillId="37" borderId="0" xfId="0" applyFont="1" applyFill="1" applyAlignment="1">
      <alignment vertical="top"/>
    </xf>
    <xf numFmtId="0" fontId="41" fillId="0" borderId="0" xfId="28" applyFont="1" applyAlignment="1" applyProtection="1"/>
    <xf numFmtId="0" fontId="11" fillId="0" borderId="0" xfId="28" applyAlignment="1" applyProtection="1">
      <alignment vertical="center"/>
    </xf>
    <xf numFmtId="0" fontId="5" fillId="45" borderId="0" xfId="0" applyFont="1" applyFill="1" applyAlignment="1">
      <alignment vertical="top"/>
    </xf>
    <xf numFmtId="0" fontId="4" fillId="41" borderId="0" xfId="0" applyFont="1" applyFill="1" applyAlignment="1">
      <alignment vertical="top"/>
    </xf>
    <xf numFmtId="0" fontId="5" fillId="46" borderId="0" xfId="0" applyFont="1" applyFill="1" applyAlignment="1"/>
    <xf numFmtId="14" fontId="1" fillId="0" borderId="0" xfId="0" applyNumberFormat="1" applyFont="1" applyAlignment="1">
      <alignment horizontal="left" vertical="center"/>
    </xf>
    <xf numFmtId="0" fontId="34" fillId="42" borderId="0" xfId="0" applyFont="1" applyFill="1" applyAlignment="1">
      <alignment vertical="top"/>
    </xf>
    <xf numFmtId="0" fontId="43" fillId="0" borderId="0" xfId="0" applyFont="1">
      <alignment vertical="center"/>
    </xf>
    <xf numFmtId="0" fontId="44" fillId="0" borderId="0" xfId="0" applyFont="1" applyAlignment="1"/>
    <xf numFmtId="0" fontId="43" fillId="0" borderId="0" xfId="0" applyFont="1" applyAlignment="1">
      <alignment vertical="center" wrapText="1"/>
    </xf>
    <xf numFmtId="0" fontId="43" fillId="0" borderId="0" xfId="0" applyFont="1" applyAlignment="1"/>
    <xf numFmtId="1" fontId="44" fillId="0" borderId="0" xfId="0" applyNumberFormat="1" applyFont="1" applyAlignment="1"/>
    <xf numFmtId="0" fontId="43" fillId="47" borderId="0" xfId="0" applyFont="1" applyFill="1">
      <alignment vertical="center"/>
    </xf>
    <xf numFmtId="0" fontId="38" fillId="0" borderId="0" xfId="0" applyFont="1" applyAlignment="1"/>
    <xf numFmtId="0" fontId="5" fillId="48" borderId="0" xfId="0" applyFont="1" applyFill="1" applyAlignment="1"/>
    <xf numFmtId="0" fontId="4" fillId="21" borderId="0" xfId="0" applyFont="1" applyFill="1">
      <alignment vertical="center"/>
    </xf>
    <xf numFmtId="0" fontId="4" fillId="36" borderId="0" xfId="0" applyFont="1" applyFill="1">
      <alignment vertical="center"/>
    </xf>
    <xf numFmtId="0" fontId="11" fillId="0" borderId="0" xfId="28" applyNumberFormat="1" applyAlignment="1" applyProtection="1">
      <alignment vertical="center"/>
    </xf>
    <xf numFmtId="0" fontId="5" fillId="44" borderId="0" xfId="0" applyFont="1" applyFill="1">
      <alignment vertical="center"/>
    </xf>
    <xf numFmtId="0" fontId="34" fillId="35" borderId="0" xfId="0" applyFont="1" applyFill="1">
      <alignment vertical="center"/>
    </xf>
    <xf numFmtId="0" fontId="5" fillId="31" borderId="0" xfId="0" applyFont="1" applyFill="1">
      <alignment vertical="center"/>
    </xf>
    <xf numFmtId="0" fontId="5" fillId="49" borderId="0" xfId="0" applyFont="1" applyFill="1">
      <alignment vertical="center"/>
    </xf>
    <xf numFmtId="0" fontId="5" fillId="48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5" fillId="36" borderId="0" xfId="0" applyFont="1" applyFill="1">
      <alignment vertical="center"/>
    </xf>
    <xf numFmtId="0" fontId="5" fillId="41" borderId="0" xfId="0" applyFont="1" applyFill="1">
      <alignment vertic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vertical="top"/>
    </xf>
    <xf numFmtId="0" fontId="4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19" fillId="44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47" borderId="0" xfId="0" applyFont="1" applyFill="1" applyAlignment="1">
      <alignment horizontal="center" vertical="center"/>
    </xf>
    <xf numFmtId="0" fontId="5" fillId="50" borderId="0" xfId="0" applyFont="1" applyFill="1" applyAlignment="1">
      <alignment horizontal="center" vertical="center"/>
    </xf>
    <xf numFmtId="0" fontId="5" fillId="3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28" applyFont="1" applyFill="1" applyAlignment="1" applyProtection="1">
      <alignment horizontal="center"/>
    </xf>
    <xf numFmtId="0" fontId="5" fillId="0" borderId="0" xfId="0" applyFont="1" applyAlignment="1">
      <alignment horizontal="center" vertical="top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top"/>
    </xf>
    <xf numFmtId="0" fontId="33" fillId="21" borderId="0" xfId="0" applyFont="1" applyFill="1" applyAlignment="1">
      <alignment horizontal="right"/>
    </xf>
    <xf numFmtId="0" fontId="33" fillId="3" borderId="0" xfId="0" applyFont="1" applyFill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51" borderId="0" xfId="0" applyFont="1" applyFill="1">
      <alignment vertical="center"/>
    </xf>
    <xf numFmtId="0" fontId="1" fillId="0" borderId="18" xfId="0" applyFont="1" applyBorder="1" applyAlignment="1">
      <alignment wrapText="1"/>
    </xf>
    <xf numFmtId="0" fontId="0" fillId="0" borderId="18" xfId="0" applyBorder="1" applyAlignment="1">
      <alignment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List_1" xfId="42" xr:uid="{00000000-0005-0000-0000-00002B000000}"/>
    <cellStyle name="標準_List_2" xfId="43" xr:uid="{00000000-0005-0000-0000-00002C000000}"/>
    <cellStyle name="標準_List_3" xfId="44" xr:uid="{00000000-0005-0000-0000-00002D000000}"/>
    <cellStyle name="標準_List_4" xfId="45" xr:uid="{00000000-0005-0000-0000-00002E000000}"/>
    <cellStyle name="標準_List_5" xfId="46" xr:uid="{00000000-0005-0000-0000-00002F000000}"/>
    <cellStyle name="標準_List_6" xfId="47" xr:uid="{00000000-0005-0000-0000-000030000000}"/>
    <cellStyle name="良い" xfId="48" builtinId="26" customBuiltin="1"/>
  </cellStyles>
  <dxfs count="6">
    <dxf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CCFFFF"/>
      <color rgb="FF3366FF"/>
      <color rgb="FF0000FF"/>
      <color rgb="FFFF99CC"/>
      <color rgb="FFFFFF99"/>
      <color rgb="FF66FFFF"/>
      <color rgb="FF99CCFF"/>
      <color rgb="FF33CCFF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/>
              <a:t>Size Distribution of Detected Molecules</a:t>
            </a:r>
          </a:p>
        </c:rich>
      </c:tx>
      <c:layout>
        <c:manualLayout>
          <c:xMode val="edge"/>
          <c:yMode val="edge"/>
          <c:x val="0.15299949493694992"/>
          <c:y val="9.0682745261376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95830501075257"/>
          <c:y val="0.29219955186343816"/>
          <c:w val="0.8296674270628428"/>
          <c:h val="0.53905779395496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'Size Distribution'!$B$1</c:f>
              <c:strCache>
                <c:ptCount val="1"/>
                <c:pt idx="0">
                  <c:v>Number of Molecules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'Size Distribution'!$A$2:$A$20</c:f>
              <c:strCache>
                <c:ptCount val="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&gt;19</c:v>
                </c:pt>
              </c:strCache>
            </c:strRef>
          </c:cat>
          <c:val>
            <c:numRef>
              <c:f>'Size Distribution'!$B$2:$B$20</c:f>
              <c:numCache>
                <c:formatCode>General</c:formatCode>
                <c:ptCount val="19"/>
                <c:pt idx="0">
                  <c:v>47</c:v>
                </c:pt>
                <c:pt idx="1">
                  <c:v>48</c:v>
                </c:pt>
                <c:pt idx="2">
                  <c:v>39</c:v>
                </c:pt>
                <c:pt idx="3">
                  <c:v>42</c:v>
                </c:pt>
                <c:pt idx="4">
                  <c:v>39</c:v>
                </c:pt>
                <c:pt idx="5">
                  <c:v>27</c:v>
                </c:pt>
                <c:pt idx="6">
                  <c:v>25</c:v>
                </c:pt>
                <c:pt idx="7">
                  <c:v>19</c:v>
                </c:pt>
                <c:pt idx="8">
                  <c:v>18</c:v>
                </c:pt>
                <c:pt idx="9">
                  <c:v>12</c:v>
                </c:pt>
                <c:pt idx="10">
                  <c:v>10</c:v>
                </c:pt>
                <c:pt idx="11">
                  <c:v>7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2-4D94-BDC1-AA92B59F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827704"/>
        <c:axId val="252822216"/>
      </c:barChart>
      <c:catAx>
        <c:axId val="25282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/>
                  <a:t>Number of Atom in a Molecule</a:t>
                </a:r>
              </a:p>
            </c:rich>
          </c:tx>
          <c:layout>
            <c:manualLayout>
              <c:xMode val="edge"/>
              <c:yMode val="edge"/>
              <c:x val="0.39432855593366289"/>
              <c:y val="0.911864178186794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2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82221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/>
                  <a:t>Number of Detected Molecule</a:t>
                </a:r>
              </a:p>
            </c:rich>
          </c:tx>
          <c:layout>
            <c:manualLayout>
              <c:xMode val="edge"/>
              <c:yMode val="edge"/>
              <c:x val="2.9968619853117728E-2"/>
              <c:y val="0.21596990552503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77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/>
              <a:t>Annual Number of Detection</a:t>
            </a:r>
          </a:p>
        </c:rich>
      </c:tx>
      <c:layout>
        <c:manualLayout>
          <c:xMode val="edge"/>
          <c:yMode val="edge"/>
          <c:x val="0.31122251455600619"/>
          <c:y val="2.7549077026528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394948558238154E-2"/>
          <c:y val="0.30854931784835404"/>
          <c:w val="0.93849257994546076"/>
          <c:h val="0.56475544784743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'Annual Number'!$B$1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'Annual Number'!$A$2:$A$91</c:f>
              <c:numCache>
                <c:formatCode>General</c:formatCode>
                <c:ptCount val="90"/>
                <c:pt idx="0">
                  <c:v>1937</c:v>
                </c:pt>
                <c:pt idx="1">
                  <c:v>1938</c:v>
                </c:pt>
                <c:pt idx="2">
                  <c:v>1939</c:v>
                </c:pt>
                <c:pt idx="3">
                  <c:v>1940</c:v>
                </c:pt>
                <c:pt idx="4">
                  <c:v>1941</c:v>
                </c:pt>
                <c:pt idx="5">
                  <c:v>1942</c:v>
                </c:pt>
                <c:pt idx="6">
                  <c:v>1943</c:v>
                </c:pt>
                <c:pt idx="7">
                  <c:v>1944</c:v>
                </c:pt>
                <c:pt idx="8">
                  <c:v>1945</c:v>
                </c:pt>
                <c:pt idx="9">
                  <c:v>1946</c:v>
                </c:pt>
                <c:pt idx="10">
                  <c:v>1947</c:v>
                </c:pt>
                <c:pt idx="11">
                  <c:v>1948</c:v>
                </c:pt>
                <c:pt idx="12">
                  <c:v>1949</c:v>
                </c:pt>
                <c:pt idx="13">
                  <c:v>1950</c:v>
                </c:pt>
                <c:pt idx="14">
                  <c:v>1951</c:v>
                </c:pt>
                <c:pt idx="15">
                  <c:v>1952</c:v>
                </c:pt>
                <c:pt idx="16">
                  <c:v>1953</c:v>
                </c:pt>
                <c:pt idx="17">
                  <c:v>1954</c:v>
                </c:pt>
                <c:pt idx="18">
                  <c:v>1955</c:v>
                </c:pt>
                <c:pt idx="19">
                  <c:v>1956</c:v>
                </c:pt>
                <c:pt idx="20">
                  <c:v>1957</c:v>
                </c:pt>
                <c:pt idx="21">
                  <c:v>1958</c:v>
                </c:pt>
                <c:pt idx="22">
                  <c:v>1959</c:v>
                </c:pt>
                <c:pt idx="23">
                  <c:v>1960</c:v>
                </c:pt>
                <c:pt idx="24">
                  <c:v>1961</c:v>
                </c:pt>
                <c:pt idx="25">
                  <c:v>1962</c:v>
                </c:pt>
                <c:pt idx="26">
                  <c:v>1963</c:v>
                </c:pt>
                <c:pt idx="27">
                  <c:v>1964</c:v>
                </c:pt>
                <c:pt idx="28">
                  <c:v>1965</c:v>
                </c:pt>
                <c:pt idx="29">
                  <c:v>1966</c:v>
                </c:pt>
                <c:pt idx="30">
                  <c:v>1967</c:v>
                </c:pt>
                <c:pt idx="31">
                  <c:v>1968</c:v>
                </c:pt>
                <c:pt idx="32">
                  <c:v>1969</c:v>
                </c:pt>
                <c:pt idx="33">
                  <c:v>1970</c:v>
                </c:pt>
                <c:pt idx="34">
                  <c:v>1971</c:v>
                </c:pt>
                <c:pt idx="35">
                  <c:v>1972</c:v>
                </c:pt>
                <c:pt idx="36">
                  <c:v>1973</c:v>
                </c:pt>
                <c:pt idx="37">
                  <c:v>1974</c:v>
                </c:pt>
                <c:pt idx="38">
                  <c:v>1975</c:v>
                </c:pt>
                <c:pt idx="39">
                  <c:v>1976</c:v>
                </c:pt>
                <c:pt idx="40">
                  <c:v>1977</c:v>
                </c:pt>
                <c:pt idx="41">
                  <c:v>1978</c:v>
                </c:pt>
                <c:pt idx="42">
                  <c:v>1979</c:v>
                </c:pt>
                <c:pt idx="43">
                  <c:v>1980</c:v>
                </c:pt>
                <c:pt idx="44">
                  <c:v>1981</c:v>
                </c:pt>
                <c:pt idx="45">
                  <c:v>1982</c:v>
                </c:pt>
                <c:pt idx="46">
                  <c:v>1983</c:v>
                </c:pt>
                <c:pt idx="47">
                  <c:v>1984</c:v>
                </c:pt>
                <c:pt idx="48">
                  <c:v>1985</c:v>
                </c:pt>
                <c:pt idx="49">
                  <c:v>1986</c:v>
                </c:pt>
                <c:pt idx="50">
                  <c:v>1987</c:v>
                </c:pt>
                <c:pt idx="51">
                  <c:v>1988</c:v>
                </c:pt>
                <c:pt idx="52">
                  <c:v>1989</c:v>
                </c:pt>
                <c:pt idx="53">
                  <c:v>1990</c:v>
                </c:pt>
                <c:pt idx="54">
                  <c:v>1991</c:v>
                </c:pt>
                <c:pt idx="55">
                  <c:v>1992</c:v>
                </c:pt>
                <c:pt idx="56">
                  <c:v>1993</c:v>
                </c:pt>
                <c:pt idx="57">
                  <c:v>1994</c:v>
                </c:pt>
                <c:pt idx="58">
                  <c:v>1995</c:v>
                </c:pt>
                <c:pt idx="59">
                  <c:v>1996</c:v>
                </c:pt>
                <c:pt idx="60">
                  <c:v>1997</c:v>
                </c:pt>
                <c:pt idx="61">
                  <c:v>1998</c:v>
                </c:pt>
                <c:pt idx="62">
                  <c:v>1999</c:v>
                </c:pt>
                <c:pt idx="63">
                  <c:v>2000</c:v>
                </c:pt>
                <c:pt idx="64">
                  <c:v>2001</c:v>
                </c:pt>
                <c:pt idx="65">
                  <c:v>2002</c:v>
                </c:pt>
                <c:pt idx="66">
                  <c:v>2003</c:v>
                </c:pt>
                <c:pt idx="67">
                  <c:v>2004</c:v>
                </c:pt>
                <c:pt idx="68">
                  <c:v>2005</c:v>
                </c:pt>
                <c:pt idx="69">
                  <c:v>2006</c:v>
                </c:pt>
                <c:pt idx="70">
                  <c:v>2007</c:v>
                </c:pt>
                <c:pt idx="71">
                  <c:v>2008</c:v>
                </c:pt>
                <c:pt idx="72">
                  <c:v>2009</c:v>
                </c:pt>
                <c:pt idx="73">
                  <c:v>2010</c:v>
                </c:pt>
                <c:pt idx="74">
                  <c:v>2011</c:v>
                </c:pt>
                <c:pt idx="75">
                  <c:v>2012</c:v>
                </c:pt>
                <c:pt idx="76">
                  <c:v>2013</c:v>
                </c:pt>
                <c:pt idx="77">
                  <c:v>2014</c:v>
                </c:pt>
                <c:pt idx="78">
                  <c:v>2015</c:v>
                </c:pt>
                <c:pt idx="79">
                  <c:v>2016</c:v>
                </c:pt>
                <c:pt idx="80">
                  <c:v>2017</c:v>
                </c:pt>
                <c:pt idx="81">
                  <c:v>2018</c:v>
                </c:pt>
                <c:pt idx="82">
                  <c:v>2019</c:v>
                </c:pt>
                <c:pt idx="83">
                  <c:v>2020</c:v>
                </c:pt>
                <c:pt idx="84">
                  <c:v>2021</c:v>
                </c:pt>
                <c:pt idx="85">
                  <c:v>2022</c:v>
                </c:pt>
                <c:pt idx="86">
                  <c:v>2023</c:v>
                </c:pt>
                <c:pt idx="87">
                  <c:v>2024</c:v>
                </c:pt>
                <c:pt idx="88">
                  <c:v>2025</c:v>
                </c:pt>
                <c:pt idx="89">
                  <c:v>2026</c:v>
                </c:pt>
              </c:numCache>
            </c:numRef>
          </c:cat>
          <c:val>
            <c:numRef>
              <c:f>'Annual Number'!$B$2:$B$91</c:f>
              <c:numCache>
                <c:formatCode>General</c:formatCode>
                <c:ptCount val="9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9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8</c:v>
                </c:pt>
                <c:pt idx="39">
                  <c:v>2</c:v>
                </c:pt>
                <c:pt idx="40">
                  <c:v>5</c:v>
                </c:pt>
                <c:pt idx="41">
                  <c:v>3</c:v>
                </c:pt>
                <c:pt idx="42">
                  <c:v>2</c:v>
                </c:pt>
                <c:pt idx="43">
                  <c:v>0</c:v>
                </c:pt>
                <c:pt idx="44">
                  <c:v>3</c:v>
                </c:pt>
                <c:pt idx="45">
                  <c:v>1</c:v>
                </c:pt>
                <c:pt idx="46">
                  <c:v>1</c:v>
                </c:pt>
                <c:pt idx="47">
                  <c:v>6</c:v>
                </c:pt>
                <c:pt idx="48">
                  <c:v>2</c:v>
                </c:pt>
                <c:pt idx="49">
                  <c:v>4</c:v>
                </c:pt>
                <c:pt idx="50">
                  <c:v>10</c:v>
                </c:pt>
                <c:pt idx="51">
                  <c:v>4</c:v>
                </c:pt>
                <c:pt idx="52">
                  <c:v>5</c:v>
                </c:pt>
                <c:pt idx="53">
                  <c:v>1</c:v>
                </c:pt>
                <c:pt idx="54">
                  <c:v>6</c:v>
                </c:pt>
                <c:pt idx="55">
                  <c:v>5</c:v>
                </c:pt>
                <c:pt idx="56">
                  <c:v>3</c:v>
                </c:pt>
                <c:pt idx="57">
                  <c:v>4</c:v>
                </c:pt>
                <c:pt idx="58">
                  <c:v>1</c:v>
                </c:pt>
                <c:pt idx="59">
                  <c:v>2</c:v>
                </c:pt>
                <c:pt idx="60">
                  <c:v>5</c:v>
                </c:pt>
                <c:pt idx="61">
                  <c:v>2</c:v>
                </c:pt>
                <c:pt idx="62">
                  <c:v>2</c:v>
                </c:pt>
                <c:pt idx="63">
                  <c:v>4</c:v>
                </c:pt>
                <c:pt idx="64">
                  <c:v>4</c:v>
                </c:pt>
                <c:pt idx="65">
                  <c:v>3</c:v>
                </c:pt>
                <c:pt idx="66">
                  <c:v>1</c:v>
                </c:pt>
                <c:pt idx="67">
                  <c:v>5</c:v>
                </c:pt>
                <c:pt idx="68">
                  <c:v>1</c:v>
                </c:pt>
                <c:pt idx="69">
                  <c:v>7</c:v>
                </c:pt>
                <c:pt idx="70">
                  <c:v>5</c:v>
                </c:pt>
                <c:pt idx="71">
                  <c:v>5</c:v>
                </c:pt>
                <c:pt idx="72">
                  <c:v>6</c:v>
                </c:pt>
                <c:pt idx="73">
                  <c:v>8</c:v>
                </c:pt>
                <c:pt idx="74">
                  <c:v>3</c:v>
                </c:pt>
                <c:pt idx="75">
                  <c:v>7</c:v>
                </c:pt>
                <c:pt idx="76">
                  <c:v>6</c:v>
                </c:pt>
                <c:pt idx="77">
                  <c:v>7</c:v>
                </c:pt>
                <c:pt idx="78">
                  <c:v>5</c:v>
                </c:pt>
                <c:pt idx="79">
                  <c:v>1</c:v>
                </c:pt>
                <c:pt idx="80">
                  <c:v>7</c:v>
                </c:pt>
                <c:pt idx="81">
                  <c:v>7</c:v>
                </c:pt>
                <c:pt idx="82">
                  <c:v>8</c:v>
                </c:pt>
                <c:pt idx="83">
                  <c:v>7</c:v>
                </c:pt>
                <c:pt idx="84">
                  <c:v>41</c:v>
                </c:pt>
                <c:pt idx="85">
                  <c:v>23</c:v>
                </c:pt>
                <c:pt idx="86">
                  <c:v>18</c:v>
                </c:pt>
                <c:pt idx="87">
                  <c:v>23</c:v>
                </c:pt>
                <c:pt idx="88">
                  <c:v>13</c:v>
                </c:pt>
                <c:pt idx="8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E-4A4B-B93D-8B11ADA47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823000"/>
        <c:axId val="252823392"/>
      </c:barChart>
      <c:catAx>
        <c:axId val="252823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33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5282339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30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ja-JP"/>
              <a:t>Annual Number of Detection of 
Large Molecules (&gt;6)</a:t>
            </a:r>
          </a:p>
        </c:rich>
      </c:tx>
      <c:layout>
        <c:manualLayout>
          <c:xMode val="edge"/>
          <c:yMode val="edge"/>
          <c:x val="0.2979532624766898"/>
          <c:y val="5.02659389798497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950927916055347E-2"/>
          <c:y val="0.39683697335592383"/>
          <c:w val="0.94693660058764362"/>
          <c:h val="0.478849947849481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'Annual Number'!$C$1</c:f>
              <c:strCache>
                <c:ptCount val="1"/>
                <c:pt idx="0">
                  <c:v>number (&gt;6)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'Annual Number'!$A$2:$A$91</c:f>
              <c:numCache>
                <c:formatCode>General</c:formatCode>
                <c:ptCount val="90"/>
                <c:pt idx="0">
                  <c:v>1937</c:v>
                </c:pt>
                <c:pt idx="1">
                  <c:v>1938</c:v>
                </c:pt>
                <c:pt idx="2">
                  <c:v>1939</c:v>
                </c:pt>
                <c:pt idx="3">
                  <c:v>1940</c:v>
                </c:pt>
                <c:pt idx="4">
                  <c:v>1941</c:v>
                </c:pt>
                <c:pt idx="5">
                  <c:v>1942</c:v>
                </c:pt>
                <c:pt idx="6">
                  <c:v>1943</c:v>
                </c:pt>
                <c:pt idx="7">
                  <c:v>1944</c:v>
                </c:pt>
                <c:pt idx="8">
                  <c:v>1945</c:v>
                </c:pt>
                <c:pt idx="9">
                  <c:v>1946</c:v>
                </c:pt>
                <c:pt idx="10">
                  <c:v>1947</c:v>
                </c:pt>
                <c:pt idx="11">
                  <c:v>1948</c:v>
                </c:pt>
                <c:pt idx="12">
                  <c:v>1949</c:v>
                </c:pt>
                <c:pt idx="13">
                  <c:v>1950</c:v>
                </c:pt>
                <c:pt idx="14">
                  <c:v>1951</c:v>
                </c:pt>
                <c:pt idx="15">
                  <c:v>1952</c:v>
                </c:pt>
                <c:pt idx="16">
                  <c:v>1953</c:v>
                </c:pt>
                <c:pt idx="17">
                  <c:v>1954</c:v>
                </c:pt>
                <c:pt idx="18">
                  <c:v>1955</c:v>
                </c:pt>
                <c:pt idx="19">
                  <c:v>1956</c:v>
                </c:pt>
                <c:pt idx="20">
                  <c:v>1957</c:v>
                </c:pt>
                <c:pt idx="21">
                  <c:v>1958</c:v>
                </c:pt>
                <c:pt idx="22">
                  <c:v>1959</c:v>
                </c:pt>
                <c:pt idx="23">
                  <c:v>1960</c:v>
                </c:pt>
                <c:pt idx="24">
                  <c:v>1961</c:v>
                </c:pt>
                <c:pt idx="25">
                  <c:v>1962</c:v>
                </c:pt>
                <c:pt idx="26">
                  <c:v>1963</c:v>
                </c:pt>
                <c:pt idx="27">
                  <c:v>1964</c:v>
                </c:pt>
                <c:pt idx="28">
                  <c:v>1965</c:v>
                </c:pt>
                <c:pt idx="29">
                  <c:v>1966</c:v>
                </c:pt>
                <c:pt idx="30">
                  <c:v>1967</c:v>
                </c:pt>
                <c:pt idx="31">
                  <c:v>1968</c:v>
                </c:pt>
                <c:pt idx="32">
                  <c:v>1969</c:v>
                </c:pt>
                <c:pt idx="33">
                  <c:v>1970</c:v>
                </c:pt>
                <c:pt idx="34">
                  <c:v>1971</c:v>
                </c:pt>
                <c:pt idx="35">
                  <c:v>1972</c:v>
                </c:pt>
                <c:pt idx="36">
                  <c:v>1973</c:v>
                </c:pt>
                <c:pt idx="37">
                  <c:v>1974</c:v>
                </c:pt>
                <c:pt idx="38">
                  <c:v>1975</c:v>
                </c:pt>
                <c:pt idx="39">
                  <c:v>1976</c:v>
                </c:pt>
                <c:pt idx="40">
                  <c:v>1977</c:v>
                </c:pt>
                <c:pt idx="41">
                  <c:v>1978</c:v>
                </c:pt>
                <c:pt idx="42">
                  <c:v>1979</c:v>
                </c:pt>
                <c:pt idx="43">
                  <c:v>1980</c:v>
                </c:pt>
                <c:pt idx="44">
                  <c:v>1981</c:v>
                </c:pt>
                <c:pt idx="45">
                  <c:v>1982</c:v>
                </c:pt>
                <c:pt idx="46">
                  <c:v>1983</c:v>
                </c:pt>
                <c:pt idx="47">
                  <c:v>1984</c:v>
                </c:pt>
                <c:pt idx="48">
                  <c:v>1985</c:v>
                </c:pt>
                <c:pt idx="49">
                  <c:v>1986</c:v>
                </c:pt>
                <c:pt idx="50">
                  <c:v>1987</c:v>
                </c:pt>
                <c:pt idx="51">
                  <c:v>1988</c:v>
                </c:pt>
                <c:pt idx="52">
                  <c:v>1989</c:v>
                </c:pt>
                <c:pt idx="53">
                  <c:v>1990</c:v>
                </c:pt>
                <c:pt idx="54">
                  <c:v>1991</c:v>
                </c:pt>
                <c:pt idx="55">
                  <c:v>1992</c:v>
                </c:pt>
                <c:pt idx="56">
                  <c:v>1993</c:v>
                </c:pt>
                <c:pt idx="57">
                  <c:v>1994</c:v>
                </c:pt>
                <c:pt idx="58">
                  <c:v>1995</c:v>
                </c:pt>
                <c:pt idx="59">
                  <c:v>1996</c:v>
                </c:pt>
                <c:pt idx="60">
                  <c:v>1997</c:v>
                </c:pt>
                <c:pt idx="61">
                  <c:v>1998</c:v>
                </c:pt>
                <c:pt idx="62">
                  <c:v>1999</c:v>
                </c:pt>
                <c:pt idx="63">
                  <c:v>2000</c:v>
                </c:pt>
                <c:pt idx="64">
                  <c:v>2001</c:v>
                </c:pt>
                <c:pt idx="65">
                  <c:v>2002</c:v>
                </c:pt>
                <c:pt idx="66">
                  <c:v>2003</c:v>
                </c:pt>
                <c:pt idx="67">
                  <c:v>2004</c:v>
                </c:pt>
                <c:pt idx="68">
                  <c:v>2005</c:v>
                </c:pt>
                <c:pt idx="69">
                  <c:v>2006</c:v>
                </c:pt>
                <c:pt idx="70">
                  <c:v>2007</c:v>
                </c:pt>
                <c:pt idx="71">
                  <c:v>2008</c:v>
                </c:pt>
                <c:pt idx="72">
                  <c:v>2009</c:v>
                </c:pt>
                <c:pt idx="73">
                  <c:v>2010</c:v>
                </c:pt>
                <c:pt idx="74">
                  <c:v>2011</c:v>
                </c:pt>
                <c:pt idx="75">
                  <c:v>2012</c:v>
                </c:pt>
                <c:pt idx="76">
                  <c:v>2013</c:v>
                </c:pt>
                <c:pt idx="77">
                  <c:v>2014</c:v>
                </c:pt>
                <c:pt idx="78">
                  <c:v>2015</c:v>
                </c:pt>
                <c:pt idx="79">
                  <c:v>2016</c:v>
                </c:pt>
                <c:pt idx="80">
                  <c:v>2017</c:v>
                </c:pt>
                <c:pt idx="81">
                  <c:v>2018</c:v>
                </c:pt>
                <c:pt idx="82">
                  <c:v>2019</c:v>
                </c:pt>
                <c:pt idx="83">
                  <c:v>2020</c:v>
                </c:pt>
                <c:pt idx="84">
                  <c:v>2021</c:v>
                </c:pt>
                <c:pt idx="85">
                  <c:v>2022</c:v>
                </c:pt>
                <c:pt idx="86">
                  <c:v>2023</c:v>
                </c:pt>
                <c:pt idx="87">
                  <c:v>2024</c:v>
                </c:pt>
                <c:pt idx="88">
                  <c:v>2025</c:v>
                </c:pt>
                <c:pt idx="89">
                  <c:v>2026</c:v>
                </c:pt>
              </c:numCache>
            </c:numRef>
          </c:cat>
          <c:val>
            <c:numRef>
              <c:f>'Annual Number'!$C$2:$C$91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3</c:v>
                </c:pt>
                <c:pt idx="38">
                  <c:v>3</c:v>
                </c:pt>
                <c:pt idx="39">
                  <c:v>1</c:v>
                </c:pt>
                <c:pt idx="40">
                  <c:v>1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4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3</c:v>
                </c:pt>
                <c:pt idx="65">
                  <c:v>1</c:v>
                </c:pt>
                <c:pt idx="66">
                  <c:v>0</c:v>
                </c:pt>
                <c:pt idx="67">
                  <c:v>2</c:v>
                </c:pt>
                <c:pt idx="68">
                  <c:v>1</c:v>
                </c:pt>
                <c:pt idx="69">
                  <c:v>4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2</c:v>
                </c:pt>
                <c:pt idx="74">
                  <c:v>0</c:v>
                </c:pt>
                <c:pt idx="75">
                  <c:v>0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1</c:v>
                </c:pt>
                <c:pt idx="80">
                  <c:v>4</c:v>
                </c:pt>
                <c:pt idx="81">
                  <c:v>1</c:v>
                </c:pt>
                <c:pt idx="82">
                  <c:v>2</c:v>
                </c:pt>
                <c:pt idx="83">
                  <c:v>5</c:v>
                </c:pt>
                <c:pt idx="84">
                  <c:v>26</c:v>
                </c:pt>
                <c:pt idx="85">
                  <c:v>15</c:v>
                </c:pt>
                <c:pt idx="86">
                  <c:v>9</c:v>
                </c:pt>
                <c:pt idx="87">
                  <c:v>11</c:v>
                </c:pt>
                <c:pt idx="88">
                  <c:v>9</c:v>
                </c:pt>
                <c:pt idx="8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7-4918-9E78-60467796B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824960"/>
        <c:axId val="252823784"/>
      </c:barChart>
      <c:catAx>
        <c:axId val="2528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37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5282378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24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12</xdr:col>
      <xdr:colOff>552450</xdr:colOff>
      <xdr:row>26</xdr:row>
      <xdr:rowOff>171450</xdr:rowOff>
    </xdr:to>
    <xdr:graphicFrame macro="">
      <xdr:nvGraphicFramePr>
        <xdr:cNvPr id="3091" name="グラフ 2">
          <a:extLst>
            <a:ext uri="{FF2B5EF4-FFF2-40B4-BE49-F238E27FC236}">
              <a16:creationId xmlns:a16="http://schemas.microsoft.com/office/drawing/2014/main" id="{00000000-0008-0000-0200-00001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15</xdr:col>
      <xdr:colOff>352425</xdr:colOff>
      <xdr:row>21</xdr:row>
      <xdr:rowOff>28575</xdr:rowOff>
    </xdr:to>
    <xdr:graphicFrame macro="">
      <xdr:nvGraphicFramePr>
        <xdr:cNvPr id="4116" name="グラフ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21</xdr:row>
      <xdr:rowOff>47625</xdr:rowOff>
    </xdr:from>
    <xdr:to>
      <xdr:col>15</xdr:col>
      <xdr:colOff>352425</xdr:colOff>
      <xdr:row>42</xdr:row>
      <xdr:rowOff>47625</xdr:rowOff>
    </xdr:to>
    <xdr:graphicFrame macro="">
      <xdr:nvGraphicFramePr>
        <xdr:cNvPr id="4117" name="グラフ 11">
          <a:extLst>
            <a:ext uri="{FF2B5EF4-FFF2-40B4-BE49-F238E27FC236}">
              <a16:creationId xmlns:a16="http://schemas.microsoft.com/office/drawing/2014/main" id="{00000000-0008-0000-0300-0000151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olecules-in.space/" TargetMode="External"/><Relationship Id="rId1" Type="http://schemas.openxmlformats.org/officeDocument/2006/relationships/hyperlink" Target="mailto:araki@mpe.mpg.d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ui.adsabs.harvard.edu/abs/2001ApJ...546L.123C" TargetMode="External"/><Relationship Id="rId299" Type="http://schemas.openxmlformats.org/officeDocument/2006/relationships/hyperlink" Target="https://ui.adsabs.harvard.edu/abs/2022A%26A...657A..96A" TargetMode="External"/><Relationship Id="rId21" Type="http://schemas.openxmlformats.org/officeDocument/2006/relationships/hyperlink" Target="http://ui.adsabs.harvard.edu/abs/1973ApJ...184L..59G" TargetMode="External"/><Relationship Id="rId63" Type="http://schemas.openxmlformats.org/officeDocument/2006/relationships/hyperlink" Target="http://ui.adsabs.harvard.edu/abs/1985ApJ...299L..63T" TargetMode="External"/><Relationship Id="rId159" Type="http://schemas.openxmlformats.org/officeDocument/2006/relationships/hyperlink" Target="http://ui.adsabs.harvard.edu/abs/2010Sci...329.1180C" TargetMode="External"/><Relationship Id="rId324" Type="http://schemas.openxmlformats.org/officeDocument/2006/relationships/hyperlink" Target="https://ui.adsabs.harvard.edu/abs/1989ApJ...346..794H" TargetMode="External"/><Relationship Id="rId366" Type="http://schemas.openxmlformats.org/officeDocument/2006/relationships/hyperlink" Target="https://ui.adsabs.harvard.edu/abs/1987A%26A...180L..13C" TargetMode="External"/><Relationship Id="rId170" Type="http://schemas.openxmlformats.org/officeDocument/2006/relationships/hyperlink" Target="http://ui.adsabs.harvard.edu/abs/2015A%26A...577L...5A" TargetMode="External"/><Relationship Id="rId226" Type="http://schemas.openxmlformats.org/officeDocument/2006/relationships/hyperlink" Target="http://ui.adsabs.harvard.edu/abs/2012ApJ...759L..43C" TargetMode="External"/><Relationship Id="rId268" Type="http://schemas.openxmlformats.org/officeDocument/2006/relationships/hyperlink" Target="https://ui.adsabs.harvard.edu/abs/2020A%26A...642L...8C" TargetMode="External"/><Relationship Id="rId32" Type="http://schemas.openxmlformats.org/officeDocument/2006/relationships/hyperlink" Target="http://ui.adsabs.harvard.edu/abs/1975ApJ...195L.127G" TargetMode="External"/><Relationship Id="rId74" Type="http://schemas.openxmlformats.org/officeDocument/2006/relationships/hyperlink" Target="http://ui.adsabs.harvard.edu/abs/1987ApJ...322L..55Y" TargetMode="External"/><Relationship Id="rId128" Type="http://schemas.openxmlformats.org/officeDocument/2006/relationships/hyperlink" Target="http://ui.adsabs.harvard.edu/abs/2005A%26A...431..203P" TargetMode="External"/><Relationship Id="rId335" Type="http://schemas.openxmlformats.org/officeDocument/2006/relationships/hyperlink" Target="https://ui.adsabs.harvard.edu/abs/1973AuJPh..26...85S" TargetMode="External"/><Relationship Id="rId377" Type="http://schemas.openxmlformats.org/officeDocument/2006/relationships/hyperlink" Target="http://www.aanda.org/articles/aa/abs/2012/12/aa20062-12/aa20062-12.html" TargetMode="External"/><Relationship Id="rId5" Type="http://schemas.openxmlformats.org/officeDocument/2006/relationships/hyperlink" Target="http://ui.adsabs.harvard.edu/abs/1969Natur.221..626C" TargetMode="External"/><Relationship Id="rId181" Type="http://schemas.openxmlformats.org/officeDocument/2006/relationships/hyperlink" Target="http://cdsads.u-strasbg.fr/abs/2018ApJ...861L..22A" TargetMode="External"/><Relationship Id="rId237" Type="http://schemas.openxmlformats.org/officeDocument/2006/relationships/hyperlink" Target="http://ui.adsabs.harvard.edu/abs/1993ApJ...406L..39K" TargetMode="External"/><Relationship Id="rId402" Type="http://schemas.openxmlformats.org/officeDocument/2006/relationships/hyperlink" Target="https://ui.adsabs.harvard.edu/abs/2024ApJ...975..174R" TargetMode="External"/><Relationship Id="rId279" Type="http://schemas.openxmlformats.org/officeDocument/2006/relationships/hyperlink" Target="https://ui.adsabs.harvard.edu/abs/2010A%26A...521L..35B" TargetMode="External"/><Relationship Id="rId43" Type="http://schemas.openxmlformats.org/officeDocument/2006/relationships/hyperlink" Target="http://adsabs.harvard.edu/abs/1978ApJ...224L..73L" TargetMode="External"/><Relationship Id="rId139" Type="http://schemas.openxmlformats.org/officeDocument/2006/relationships/hyperlink" Target="http://ui.adsabs.harvard.edu/abs/2007ApJ...662L..91A" TargetMode="External"/><Relationship Id="rId290" Type="http://schemas.openxmlformats.org/officeDocument/2006/relationships/hyperlink" Target="https://ui.adsabs.harvard.edu/abs/2021ApJ...920L..27Z" TargetMode="External"/><Relationship Id="rId304" Type="http://schemas.openxmlformats.org/officeDocument/2006/relationships/hyperlink" Target="https://ui.adsabs.harvard.edu/abs/2022A%26A...663L...2C" TargetMode="External"/><Relationship Id="rId346" Type="http://schemas.openxmlformats.org/officeDocument/2006/relationships/hyperlink" Target="https://www.aanda.org/articles/aa/full_html/2023/06/aa46935-23/aa46935-23.html" TargetMode="External"/><Relationship Id="rId388" Type="http://schemas.openxmlformats.org/officeDocument/2006/relationships/hyperlink" Target="https://ui.adsabs.harvard.edu/abs/2023A%26A...677A.166L" TargetMode="External"/><Relationship Id="rId85" Type="http://schemas.openxmlformats.org/officeDocument/2006/relationships/hyperlink" Target="http://ui.adsabs.harvard.edu/abs/1991ApJ...380L..39O" TargetMode="External"/><Relationship Id="rId150" Type="http://schemas.openxmlformats.org/officeDocument/2006/relationships/hyperlink" Target="http://ui.adsabs.harvard.edu/abs/2009ApJ...690L..27M" TargetMode="External"/><Relationship Id="rId192" Type="http://schemas.openxmlformats.org/officeDocument/2006/relationships/hyperlink" Target="https://ui.adsabs.harvard.edu/abs/2020ApJ...899L..28R" TargetMode="External"/><Relationship Id="rId206" Type="http://schemas.openxmlformats.org/officeDocument/2006/relationships/hyperlink" Target="https://ui.adsabs.harvard.edu/abs/2021Sci...371.1265M" TargetMode="External"/><Relationship Id="rId413" Type="http://schemas.openxmlformats.org/officeDocument/2006/relationships/hyperlink" Target="https://arxiv.org/abs/2504.05232" TargetMode="External"/><Relationship Id="rId248" Type="http://schemas.openxmlformats.org/officeDocument/2006/relationships/hyperlink" Target="https://ui.adsabs.harvard.edu/abs/1975ApJ...200L.147G" TargetMode="External"/><Relationship Id="rId12" Type="http://schemas.openxmlformats.org/officeDocument/2006/relationships/hyperlink" Target="http://ui.adsabs.harvard.edu/abs/1971ApJ...163L..47S" TargetMode="External"/><Relationship Id="rId108" Type="http://schemas.openxmlformats.org/officeDocument/2006/relationships/hyperlink" Target="http://ui.adsabs.harvard.edu/abs/1998Sci...279.1910M" TargetMode="External"/><Relationship Id="rId315" Type="http://schemas.openxmlformats.org/officeDocument/2006/relationships/hyperlink" Target="https://ui.adsabs.harvard.edu/abs/1992ApJ...396L..49K" TargetMode="External"/><Relationship Id="rId357" Type="http://schemas.openxmlformats.org/officeDocument/2006/relationships/hyperlink" Target="https://ui.adsabs.harvard.edu/abs/1991ApJ...376..556L" TargetMode="External"/><Relationship Id="rId54" Type="http://schemas.openxmlformats.org/officeDocument/2006/relationships/hyperlink" Target="http://ui.adsabs.harvard.edu/abs/1983ApJ...270..583W" TargetMode="External"/><Relationship Id="rId96" Type="http://schemas.openxmlformats.org/officeDocument/2006/relationships/hyperlink" Target="http://ui.adsabs.harvard.edu/abs/1994ApJ...427L..51O" TargetMode="External"/><Relationship Id="rId161" Type="http://schemas.openxmlformats.org/officeDocument/2006/relationships/hyperlink" Target="http://ui.adsabs.harvard.edu/abs/2011A%26A...531L...8B" TargetMode="External"/><Relationship Id="rId217" Type="http://schemas.openxmlformats.org/officeDocument/2006/relationships/hyperlink" Target="http://ui.adsabs.harvard.edu/abs/2016A%26A...587L...4C" TargetMode="External"/><Relationship Id="rId399" Type="http://schemas.openxmlformats.org/officeDocument/2006/relationships/hyperlink" Target="https://ui.adsabs.harvard.edu/abs/2024A%26A...688L..31A" TargetMode="External"/><Relationship Id="rId259" Type="http://schemas.openxmlformats.org/officeDocument/2006/relationships/hyperlink" Target="https://ui.adsabs.harvard.edu/abs/2020NatAs.tmp..195M" TargetMode="External"/><Relationship Id="rId424" Type="http://schemas.openxmlformats.org/officeDocument/2006/relationships/hyperlink" Target="https://ui.adsabs.harvard.edu/abs/2026NatAs..10..401A" TargetMode="External"/><Relationship Id="rId23" Type="http://schemas.openxmlformats.org/officeDocument/2006/relationships/hyperlink" Target="http://ui.adsabs.harvard.edu/abs/1974ApJ...188..255H" TargetMode="External"/><Relationship Id="rId119" Type="http://schemas.openxmlformats.org/officeDocument/2006/relationships/hyperlink" Target="http://ui.adsabs.harvard.edu/abs/2001ApJ...546L.123C" TargetMode="External"/><Relationship Id="rId270" Type="http://schemas.openxmlformats.org/officeDocument/2006/relationships/hyperlink" Target="https://ui.adsabs.harvard.edu/abs/2021A%26A...649L..15C" TargetMode="External"/><Relationship Id="rId326" Type="http://schemas.openxmlformats.org/officeDocument/2006/relationships/hyperlink" Target="https://ui.adsabs.harvard.edu/abs/2022ApJ...940L..42C" TargetMode="External"/><Relationship Id="rId65" Type="http://schemas.openxmlformats.org/officeDocument/2006/relationships/hyperlink" Target="http://ui.adsabs.harvard.edu/abs/1986A%26A...166L..15W" TargetMode="External"/><Relationship Id="rId130" Type="http://schemas.openxmlformats.org/officeDocument/2006/relationships/hyperlink" Target="http://ui.adsabs.harvard.edu/abs/2005A%26A...444..521F" TargetMode="External"/><Relationship Id="rId368" Type="http://schemas.openxmlformats.org/officeDocument/2006/relationships/hyperlink" Target="https://ui.adsabs.harvard.edu/abs/2024arXiv240317341F" TargetMode="External"/><Relationship Id="rId172" Type="http://schemas.openxmlformats.org/officeDocument/2006/relationships/hyperlink" Target="http://ui.adsabs.harvard.edu/abs/2016Sci...352.1449M" TargetMode="External"/><Relationship Id="rId228" Type="http://schemas.openxmlformats.org/officeDocument/2006/relationships/hyperlink" Target="http://ui.adsabs.harvard.edu/abs/2011ApJ...733L..36Z" TargetMode="External"/><Relationship Id="rId281" Type="http://schemas.openxmlformats.org/officeDocument/2006/relationships/hyperlink" Target="https://ui.adsabs.harvard.edu/abs/1970Natur.228..267B" TargetMode="External"/><Relationship Id="rId337" Type="http://schemas.openxmlformats.org/officeDocument/2006/relationships/hyperlink" Target="https://ui.adsabs.harvard.edu/abs/1981ApJ...246L..41T" TargetMode="External"/><Relationship Id="rId34" Type="http://schemas.openxmlformats.org/officeDocument/2006/relationships/hyperlink" Target="http://ui.adsabs.harvard.edu/abs/1975ApJ...196L..99Z" TargetMode="External"/><Relationship Id="rId76" Type="http://schemas.openxmlformats.org/officeDocument/2006/relationships/hyperlink" Target="http://ui.adsabs.harvard.edu/abs/1988ApJ...334L.107I" TargetMode="External"/><Relationship Id="rId141" Type="http://schemas.openxmlformats.org/officeDocument/2006/relationships/hyperlink" Target="http://ui.adsabs.harvard.edu/abs/2007ApJ...664L..43B" TargetMode="External"/><Relationship Id="rId379" Type="http://schemas.openxmlformats.org/officeDocument/2006/relationships/hyperlink" Target="https://ui.adsabs.harvard.edu/abs/2014ApJ...783L...4B" TargetMode="External"/><Relationship Id="rId7" Type="http://schemas.openxmlformats.org/officeDocument/2006/relationships/hyperlink" Target="http://adsabs.harvard.edu/abs/1970ApJ...161L..81C" TargetMode="External"/><Relationship Id="rId183" Type="http://schemas.openxmlformats.org/officeDocument/2006/relationships/hyperlink" Target="http://ui.adsabs.harvard.edu/abs/2018Sci...359..202M" TargetMode="External"/><Relationship Id="rId239" Type="http://schemas.openxmlformats.org/officeDocument/2006/relationships/hyperlink" Target="http://ui.adsabs.harvard.edu/abs/2003ApJ...597.1065H" TargetMode="External"/><Relationship Id="rId390" Type="http://schemas.openxmlformats.org/officeDocument/2006/relationships/hyperlink" Target="https://ui.adsabs.harvard.edu/abs/2024arXiv240501338M" TargetMode="External"/><Relationship Id="rId404" Type="http://schemas.openxmlformats.org/officeDocument/2006/relationships/hyperlink" Target="https://www.science.org/doi/10.1126/science.adq6391" TargetMode="External"/><Relationship Id="rId250" Type="http://schemas.openxmlformats.org/officeDocument/2006/relationships/hyperlink" Target="http://adsabs.harvard.edu/cgi-bin/nph-bib_query?bibcode=1940PASP...52..187M" TargetMode="External"/><Relationship Id="rId292" Type="http://schemas.openxmlformats.org/officeDocument/2006/relationships/hyperlink" Target="https://ui.adsabs.harvard.edu/abs/2021A%26A...655L...1C" TargetMode="External"/><Relationship Id="rId306" Type="http://schemas.openxmlformats.org/officeDocument/2006/relationships/hyperlink" Target="https://ui.adsabs.harvard.edu/abs/2022A%26A...663L...3F" TargetMode="External"/><Relationship Id="rId45" Type="http://schemas.openxmlformats.org/officeDocument/2006/relationships/hyperlink" Target="http://ui.adsabs.harvard.edu/abs/1978ApJ...219L.133K" TargetMode="External"/><Relationship Id="rId87" Type="http://schemas.openxmlformats.org/officeDocument/2006/relationships/hyperlink" Target="http://ui.adsabs.harvard.edu/abs/1991PASJ...43..607K" TargetMode="External"/><Relationship Id="rId110" Type="http://schemas.openxmlformats.org/officeDocument/2006/relationships/hyperlink" Target="http://ui.adsabs.harvard.edu/abs/1999ApJ...516L.103A" TargetMode="External"/><Relationship Id="rId348" Type="http://schemas.openxmlformats.org/officeDocument/2006/relationships/hyperlink" Target="https://ui.adsabs.harvard.edu/abs/2023A%26A...676C...5S" TargetMode="External"/><Relationship Id="rId152" Type="http://schemas.openxmlformats.org/officeDocument/2006/relationships/hyperlink" Target="http://ui.adsabs.harvard.edu/abs/2009A%26A...499..215B" TargetMode="External"/><Relationship Id="rId194" Type="http://schemas.openxmlformats.org/officeDocument/2006/relationships/hyperlink" Target="https://iopscience.iop.org/article/10.3847/2041-8213/aba631" TargetMode="External"/><Relationship Id="rId208" Type="http://schemas.openxmlformats.org/officeDocument/2006/relationships/hyperlink" Target="https://ui.adsabs.harvard.edu/abs/2021A%26A...648L...3C" TargetMode="External"/><Relationship Id="rId415" Type="http://schemas.openxmlformats.org/officeDocument/2006/relationships/hyperlink" Target="https://ui.adsabs.harvard.edu/abs/2025A%26A...698L..24C" TargetMode="External"/><Relationship Id="rId261" Type="http://schemas.openxmlformats.org/officeDocument/2006/relationships/hyperlink" Target="https://ui.adsabs.harvard.edu/abs/2021A%26A...648L...3C" TargetMode="External"/><Relationship Id="rId14" Type="http://schemas.openxmlformats.org/officeDocument/2006/relationships/hyperlink" Target="http://ui.adsabs.harvard.edu/abs/1971ApJ...163L..35T" TargetMode="External"/><Relationship Id="rId56" Type="http://schemas.openxmlformats.org/officeDocument/2006/relationships/hyperlink" Target="https://ui.adsabs.harvard.edu/abs/1984Natur.310..125M/abstract" TargetMode="External"/><Relationship Id="rId317" Type="http://schemas.openxmlformats.org/officeDocument/2006/relationships/hyperlink" Target="https://ui.adsabs.harvard.edu/abs/2021A%26A...652L..13P" TargetMode="External"/><Relationship Id="rId359" Type="http://schemas.openxmlformats.org/officeDocument/2006/relationships/hyperlink" Target="http://adsabs.harvard.edu/abs/2014arXiv1408.6306A" TargetMode="External"/><Relationship Id="rId98" Type="http://schemas.openxmlformats.org/officeDocument/2006/relationships/hyperlink" Target="http://ui.adsabs.harvard.edu/abs/1995ApJ...445L..47Z" TargetMode="External"/><Relationship Id="rId121" Type="http://schemas.openxmlformats.org/officeDocument/2006/relationships/hyperlink" Target="http://ui.adsabs.harvard.edu/abs/2012A%26A...541A..73L" TargetMode="External"/><Relationship Id="rId163" Type="http://schemas.openxmlformats.org/officeDocument/2006/relationships/hyperlink" Target="http://ui.adsabs.harvard.edu/abs/2012A%26A...541L..11P" TargetMode="External"/><Relationship Id="rId219" Type="http://schemas.openxmlformats.org/officeDocument/2006/relationships/hyperlink" Target="http://ui.adsabs.harvard.edu/abs/2015ApJ...806L...3C" TargetMode="External"/><Relationship Id="rId370" Type="http://schemas.openxmlformats.org/officeDocument/2006/relationships/hyperlink" Target="https://ui.adsabs.harvard.edu/abs/2024ApJ...965..149S" TargetMode="External"/><Relationship Id="rId426" Type="http://schemas.openxmlformats.org/officeDocument/2006/relationships/hyperlink" Target="https://ui.adsabs.harvard.edu/abs/2026A%26A...705L...7C" TargetMode="External"/><Relationship Id="rId230" Type="http://schemas.openxmlformats.org/officeDocument/2006/relationships/hyperlink" Target="http://ui.adsabs.harvard.edu/abs/2010A%26A...517L...2A" TargetMode="External"/><Relationship Id="rId25" Type="http://schemas.openxmlformats.org/officeDocument/2006/relationships/hyperlink" Target="http://ui.adsabs.harvard.edu/abs/1974ApJ...191L.135K" TargetMode="External"/><Relationship Id="rId67" Type="http://schemas.openxmlformats.org/officeDocument/2006/relationships/hyperlink" Target="http://ui.adsabs.harvard.edu/abs/1986PASJ...38..911S" TargetMode="External"/><Relationship Id="rId272" Type="http://schemas.openxmlformats.org/officeDocument/2006/relationships/hyperlink" Target="https://ui.adsabs.harvard.edu/abs/2021ApJ...913L..18B" TargetMode="External"/><Relationship Id="rId328" Type="http://schemas.openxmlformats.org/officeDocument/2006/relationships/hyperlink" Target="https://ui.adsabs.harvard.edu/abs/2022A%26A...667L...4F" TargetMode="External"/><Relationship Id="rId132" Type="http://schemas.openxmlformats.org/officeDocument/2006/relationships/hyperlink" Target="http://ui.adsabs.harvard.edu/abs/2006ApJ...642..933H" TargetMode="External"/><Relationship Id="rId174" Type="http://schemas.openxmlformats.org/officeDocument/2006/relationships/hyperlink" Target="http://ui.adsabs.harvard.edu/abs/2017NatAs...1..703F" TargetMode="External"/><Relationship Id="rId381" Type="http://schemas.openxmlformats.org/officeDocument/2006/relationships/hyperlink" Target="https://ui.adsabs.harvard.edu/abs/2022MNRAS.511L..50R" TargetMode="External"/><Relationship Id="rId241" Type="http://schemas.openxmlformats.org/officeDocument/2006/relationships/hyperlink" Target="http://ui.adsabs.harvard.edu/abs/1990A%26A...239..319M" TargetMode="External"/><Relationship Id="rId36" Type="http://schemas.openxmlformats.org/officeDocument/2006/relationships/hyperlink" Target="http://ui.adsabs.harvard.edu/abs/1976ApJ...205L.173A" TargetMode="External"/><Relationship Id="rId283" Type="http://schemas.openxmlformats.org/officeDocument/2006/relationships/hyperlink" Target="https://ui.adsabs.harvard.edu/abs/1974ApJ...193L..89G" TargetMode="External"/><Relationship Id="rId339" Type="http://schemas.openxmlformats.org/officeDocument/2006/relationships/hyperlink" Target="https://ui.adsabs.harvard.edu/abs/2023arXiv230401066C" TargetMode="External"/><Relationship Id="rId78" Type="http://schemas.openxmlformats.org/officeDocument/2006/relationships/hyperlink" Target="http://ui.adsabs.harvard.edu/abs/1988A%26A...189L...1C" TargetMode="External"/><Relationship Id="rId101" Type="http://schemas.openxmlformats.org/officeDocument/2006/relationships/hyperlink" Target="http://ui.adsabs.harvard.edu/abs/1997ApJ...488L.141N" TargetMode="External"/><Relationship Id="rId143" Type="http://schemas.openxmlformats.org/officeDocument/2006/relationships/hyperlink" Target="http://ui.adsabs.harvard.edu/abs/2008ApJ...677L.101H" TargetMode="External"/><Relationship Id="rId185" Type="http://schemas.openxmlformats.org/officeDocument/2006/relationships/hyperlink" Target="https://www.aanda.org/articles/aa/abs/2019/07/aa36040-19/aa36040-19.html" TargetMode="External"/><Relationship Id="rId350" Type="http://schemas.openxmlformats.org/officeDocument/2006/relationships/hyperlink" Target="https://ui.adsabs.harvard.edu/abs/2023A%26A...676L...5C" TargetMode="External"/><Relationship Id="rId406" Type="http://schemas.openxmlformats.org/officeDocument/2006/relationships/hyperlink" Target="https://ui.adsabs.harvard.edu/abs/2024NatAs.tmp..264W" TargetMode="External"/><Relationship Id="rId9" Type="http://schemas.openxmlformats.org/officeDocument/2006/relationships/hyperlink" Target="http://ui.adsabs.harvard.edu/abs/1970Kozmo...1....3T" TargetMode="External"/><Relationship Id="rId210" Type="http://schemas.openxmlformats.org/officeDocument/2006/relationships/hyperlink" Target="http://ui.adsabs.harvard.edu/abs/2013ApJ...778L...1G" TargetMode="External"/><Relationship Id="rId392" Type="http://schemas.openxmlformats.org/officeDocument/2006/relationships/hyperlink" Target="https://ui.adsabs.harvard.edu/abs/2023A%26A...680A..19C" TargetMode="External"/><Relationship Id="rId252" Type="http://schemas.openxmlformats.org/officeDocument/2006/relationships/hyperlink" Target="http://ui.adsabs.harvard.edu/abs/1973BAAS....5...32S" TargetMode="External"/><Relationship Id="rId294" Type="http://schemas.openxmlformats.org/officeDocument/2006/relationships/hyperlink" Target="https://www.aanda.org/articles/aa/full_html/2021/12/aa42634-21/aa42634-21.html" TargetMode="External"/><Relationship Id="rId308" Type="http://schemas.openxmlformats.org/officeDocument/2006/relationships/hyperlink" Target="https://ui.adsabs.harvard.edu/abs/2022A%26A...663L...9C" TargetMode="External"/><Relationship Id="rId47" Type="http://schemas.openxmlformats.org/officeDocument/2006/relationships/hyperlink" Target="http://ui.adsabs.harvard.edu/abs/1979ApJ...234L.143F" TargetMode="External"/><Relationship Id="rId89" Type="http://schemas.openxmlformats.org/officeDocument/2006/relationships/hyperlink" Target="https://ui.adsabs.harvard.edu/abs/1992ApJ...396L.107T/abstract" TargetMode="External"/><Relationship Id="rId112" Type="http://schemas.openxmlformats.org/officeDocument/2006/relationships/hyperlink" Target="http://ui.adsabs.harvard.edu/abs/2000ApJ...528L..33Y" TargetMode="External"/><Relationship Id="rId154" Type="http://schemas.openxmlformats.org/officeDocument/2006/relationships/hyperlink" Target="http://adsabs.harvard.edu/abs/2010arXiv1004.2627W" TargetMode="External"/><Relationship Id="rId361" Type="http://schemas.openxmlformats.org/officeDocument/2006/relationships/hyperlink" Target="https://ui.adsabs.harvard.edu/abs/1973NPhS..243...45S" TargetMode="External"/><Relationship Id="rId196" Type="http://schemas.openxmlformats.org/officeDocument/2006/relationships/hyperlink" Target="https://iopscience.iop.org/article/10.3847/2041-8213/aba632" TargetMode="External"/><Relationship Id="rId417" Type="http://schemas.openxmlformats.org/officeDocument/2006/relationships/hyperlink" Target="https://ui.adsabs.harvard.edu/abs/2025A%26A...700L..20C" TargetMode="External"/><Relationship Id="rId16" Type="http://schemas.openxmlformats.org/officeDocument/2006/relationships/hyperlink" Target="http://ui.adsabs.harvard.edu/abs/1971BAAS....3..499P" TargetMode="External"/><Relationship Id="rId221" Type="http://schemas.openxmlformats.org/officeDocument/2006/relationships/hyperlink" Target="https://www.aanda.org/articles/aa/abs/2019/10/aa36372-19/aa36372-19.html" TargetMode="External"/><Relationship Id="rId263" Type="http://schemas.openxmlformats.org/officeDocument/2006/relationships/hyperlink" Target="https://ui.adsabs.harvard.edu/abs/2021A%26A...648L...3C" TargetMode="External"/><Relationship Id="rId319" Type="http://schemas.openxmlformats.org/officeDocument/2006/relationships/hyperlink" Target="https://ui.adsabs.harvard.edu/abs/2022ApJ...938L..12S" TargetMode="External"/><Relationship Id="rId58" Type="http://schemas.openxmlformats.org/officeDocument/2006/relationships/hyperlink" Target="http://ui.adsabs.harvard.edu/abs/1984ApJ...276L..25B" TargetMode="External"/><Relationship Id="rId123" Type="http://schemas.openxmlformats.org/officeDocument/2006/relationships/hyperlink" Target="http://ui.adsabs.harvard.edu/abs/2002ApJ...566L.109W" TargetMode="External"/><Relationship Id="rId330" Type="http://schemas.openxmlformats.org/officeDocument/2006/relationships/hyperlink" Target="https://ui.adsabs.harvard.edu/abs/2023ApJ...944L..45R" TargetMode="External"/><Relationship Id="rId165" Type="http://schemas.openxmlformats.org/officeDocument/2006/relationships/hyperlink" Target="http://iopscience.iop.org/2041-8205/771/1/L10" TargetMode="External"/><Relationship Id="rId372" Type="http://schemas.openxmlformats.org/officeDocument/2006/relationships/hyperlink" Target="https://ui.adsabs.harvard.edu/abs/2024ApJ...967...39S" TargetMode="External"/><Relationship Id="rId428" Type="http://schemas.openxmlformats.org/officeDocument/2006/relationships/hyperlink" Target="https://ui.adsabs.harvard.edu/abs/2026A%26A...706L..10F" TargetMode="External"/><Relationship Id="rId232" Type="http://schemas.openxmlformats.org/officeDocument/2006/relationships/hyperlink" Target="http://ui.adsabs.harvard.edu/abs/2008A%26A...482..179B" TargetMode="External"/><Relationship Id="rId274" Type="http://schemas.openxmlformats.org/officeDocument/2006/relationships/hyperlink" Target="https://ui.adsabs.harvard.edu/abs/2021PNAS..11801314R" TargetMode="External"/><Relationship Id="rId27" Type="http://schemas.openxmlformats.org/officeDocument/2006/relationships/hyperlink" Target="http://ui.adsabs.harvard.edu/abs/1975ApJ...199L..47M" TargetMode="External"/><Relationship Id="rId69" Type="http://schemas.openxmlformats.org/officeDocument/2006/relationships/hyperlink" Target="http://ui.adsabs.harvard.edu/abs/1987ApJ...321L..75T" TargetMode="External"/><Relationship Id="rId134" Type="http://schemas.openxmlformats.org/officeDocument/2006/relationships/hyperlink" Target="http://ui.adsabs.harvard.edu/abs/2006ApJ...652L.141M" TargetMode="External"/><Relationship Id="rId80" Type="http://schemas.openxmlformats.org/officeDocument/2006/relationships/hyperlink" Target="http://ui.adsabs.harvard.edu/abs/1989A%26A...223L...5D" TargetMode="External"/><Relationship Id="rId176" Type="http://schemas.openxmlformats.org/officeDocument/2006/relationships/hyperlink" Target="http://ui.adsabs.harvard.edu/abs/2017ApJ...843L..28M" TargetMode="External"/><Relationship Id="rId341" Type="http://schemas.openxmlformats.org/officeDocument/2006/relationships/hyperlink" Target="https://ui.adsabs.harvard.edu/abs/2023arXiv230405117C" TargetMode="External"/><Relationship Id="rId383" Type="http://schemas.openxmlformats.org/officeDocument/2006/relationships/hyperlink" Target="https://ui.adsabs.harvard.edu/abs/2024A%26A...686L...3C" TargetMode="External"/><Relationship Id="rId201" Type="http://schemas.openxmlformats.org/officeDocument/2006/relationships/hyperlink" Target="https://ui.adsabs.harvard.edu/abs/2021A%26A...647L...2C" TargetMode="External"/><Relationship Id="rId243" Type="http://schemas.openxmlformats.org/officeDocument/2006/relationships/hyperlink" Target="https://ui.adsabs.harvard.edu/abs/1987ApJ...321L..81Z" TargetMode="External"/><Relationship Id="rId285" Type="http://schemas.openxmlformats.org/officeDocument/2006/relationships/hyperlink" Target="https://ui.adsabs.harvard.edu/abs/1974ApJ...193L.115T" TargetMode="External"/><Relationship Id="rId38" Type="http://schemas.openxmlformats.org/officeDocument/2006/relationships/hyperlink" Target="http://ui.adsabs.harvard.edu/abs/1977ApJ...217L.105U" TargetMode="External"/><Relationship Id="rId103" Type="http://schemas.openxmlformats.org/officeDocument/2006/relationships/hyperlink" Target="http://ui.adsabs.harvard.edu/abs/1973AuJPh..26...85S" TargetMode="External"/><Relationship Id="rId310" Type="http://schemas.openxmlformats.org/officeDocument/2006/relationships/hyperlink" Target="https://ui.adsabs.harvard.edu/abs/2022A%26A...663L...5C" TargetMode="External"/><Relationship Id="rId91" Type="http://schemas.openxmlformats.org/officeDocument/2006/relationships/hyperlink" Target="http://ui.adsabs.harvard.edu/abs/1992ApJ...396L..49K" TargetMode="External"/><Relationship Id="rId145" Type="http://schemas.openxmlformats.org/officeDocument/2006/relationships/hyperlink" Target="http://ui.adsabs.harvard.edu/abs/2008ApJ...677.1132T" TargetMode="External"/><Relationship Id="rId187" Type="http://schemas.openxmlformats.org/officeDocument/2006/relationships/hyperlink" Target="https://www.aanda.org/articles/aa/abs/2019/10/aa36372-19/aa36372-19.html" TargetMode="External"/><Relationship Id="rId352" Type="http://schemas.openxmlformats.org/officeDocument/2006/relationships/hyperlink" Target="https://ui.adsabs.harvard.edu/abs/1985ApJ...294L..49T" TargetMode="External"/><Relationship Id="rId394" Type="http://schemas.openxmlformats.org/officeDocument/2006/relationships/hyperlink" Target="https://ui.adsabs.harvard.edu/abs/2024A%26A...688L..13C" TargetMode="External"/><Relationship Id="rId408" Type="http://schemas.openxmlformats.org/officeDocument/2006/relationships/hyperlink" Target="https://ui.adsabs.harvard.edu/abs/2025A%26A...693L..20A" TargetMode="External"/><Relationship Id="rId1" Type="http://schemas.openxmlformats.org/officeDocument/2006/relationships/hyperlink" Target="http://ui.adsabs.harvard.edu/abs/1937PASP...49...26D" TargetMode="External"/><Relationship Id="rId212" Type="http://schemas.openxmlformats.org/officeDocument/2006/relationships/hyperlink" Target="http://ui.adsabs.harvard.edu/abs/2018ApJ...853L..22C" TargetMode="External"/><Relationship Id="rId233" Type="http://schemas.openxmlformats.org/officeDocument/2006/relationships/hyperlink" Target="https://ui.adsabs.harvard.edu/abs/1995PASJ...47..853K" TargetMode="External"/><Relationship Id="rId254" Type="http://schemas.openxmlformats.org/officeDocument/2006/relationships/hyperlink" Target="http://ui.adsabs.harvard.edu/abs/1984A%26A...141..323N" TargetMode="External"/><Relationship Id="rId28" Type="http://schemas.openxmlformats.org/officeDocument/2006/relationships/hyperlink" Target="http://ui.adsabs.harvard.edu/abs/1975ApJ...200L.151K" TargetMode="External"/><Relationship Id="rId49" Type="http://schemas.openxmlformats.org/officeDocument/2006/relationships/hyperlink" Target="http://ui.adsabs.harvard.edu/abs/1981ApJ...246L..41T" TargetMode="External"/><Relationship Id="rId114" Type="http://schemas.openxmlformats.org/officeDocument/2006/relationships/hyperlink" Target="http://ui.adsabs.harvard.edu/abs/2000ApJ...535L.111F" TargetMode="External"/><Relationship Id="rId275" Type="http://schemas.openxmlformats.org/officeDocument/2006/relationships/hyperlink" Target="https://ui.adsabs.harvard.edu/abs/2021MNRAS.506L..79R" TargetMode="External"/><Relationship Id="rId296" Type="http://schemas.openxmlformats.org/officeDocument/2006/relationships/hyperlink" Target="https://ui.adsabs.harvard.edu/abs/2022A%26A...657L..16C" TargetMode="External"/><Relationship Id="rId300" Type="http://schemas.openxmlformats.org/officeDocument/2006/relationships/hyperlink" Target="https://ui.adsabs.harvard.edu/abs/2022A%26A...662A.110B" TargetMode="External"/><Relationship Id="rId60" Type="http://schemas.openxmlformats.org/officeDocument/2006/relationships/hyperlink" Target="http://ui.adsabs.harvard.edu/abs/1984BAAS...16Q.959S" TargetMode="External"/><Relationship Id="rId81" Type="http://schemas.openxmlformats.org/officeDocument/2006/relationships/hyperlink" Target="http://ui.adsabs.harvard.edu/abs/1989ApJ...345L..83O" TargetMode="External"/><Relationship Id="rId135" Type="http://schemas.openxmlformats.org/officeDocument/2006/relationships/hyperlink" Target="http://ui.adsabs.harvard.edu/abs/2006ApJ...637L..37L" TargetMode="External"/><Relationship Id="rId156" Type="http://schemas.openxmlformats.org/officeDocument/2006/relationships/hyperlink" Target="http://ui.adsabs.harvard.edu/abs/2010A%26A...518L.111O" TargetMode="External"/><Relationship Id="rId177" Type="http://schemas.openxmlformats.org/officeDocument/2006/relationships/hyperlink" Target="http://ui.adsabs.harvard.edu/abs/2017ApJ...850..187C" TargetMode="External"/><Relationship Id="rId198" Type="http://schemas.openxmlformats.org/officeDocument/2006/relationships/hyperlink" Target="https://ui.adsabs.harvard.edu/abs/2021A%26A...646L...7C" TargetMode="External"/><Relationship Id="rId321" Type="http://schemas.openxmlformats.org/officeDocument/2006/relationships/hyperlink" Target="https://ui.adsabs.harvard.edu/abs/1984ApJ...283L..45T" TargetMode="External"/><Relationship Id="rId342" Type="http://schemas.openxmlformats.org/officeDocument/2006/relationships/hyperlink" Target="https://ui.adsabs.harvard.edu/abs/2023arXiv230405117C" TargetMode="External"/><Relationship Id="rId363" Type="http://schemas.openxmlformats.org/officeDocument/2006/relationships/hyperlink" Target="https://ui.adsabs.harvard.edu/abs/1984A%26A...134L..11W" TargetMode="External"/><Relationship Id="rId384" Type="http://schemas.openxmlformats.org/officeDocument/2006/relationships/hyperlink" Target="https://ui.adsabs.harvard.edu/abs/2024A%26A...686L..15C" TargetMode="External"/><Relationship Id="rId419" Type="http://schemas.openxmlformats.org/officeDocument/2006/relationships/hyperlink" Target="https://ui.adsabs.harvard.edu/abs/2025A%26A...701L...8C" TargetMode="External"/><Relationship Id="rId202" Type="http://schemas.openxmlformats.org/officeDocument/2006/relationships/hyperlink" Target="https://ui.adsabs.harvard.edu/abs/2021ApJ...908L..11K" TargetMode="External"/><Relationship Id="rId223" Type="http://schemas.openxmlformats.org/officeDocument/2006/relationships/hyperlink" Target="http://iopscience.iop.org/2041-8205/765/1/L9" TargetMode="External"/><Relationship Id="rId244" Type="http://schemas.openxmlformats.org/officeDocument/2006/relationships/hyperlink" Target="http://ui.adsabs.harvard.edu/abs/1986A%26A...164L...1C" TargetMode="External"/><Relationship Id="rId430" Type="http://schemas.openxmlformats.org/officeDocument/2006/relationships/hyperlink" Target="https://ui.adsabs.harvard.edu/abs/2026ApJ..1006L..38W" TargetMode="External"/><Relationship Id="rId18" Type="http://schemas.openxmlformats.org/officeDocument/2006/relationships/hyperlink" Target="http://ui.adsabs.harvard.edu/abs/1972ApJ...176L..73T" TargetMode="External"/><Relationship Id="rId39" Type="http://schemas.openxmlformats.org/officeDocument/2006/relationships/hyperlink" Target="http://ui.adsabs.harvard.edu/abs/1977ApJ...212L..81G" TargetMode="External"/><Relationship Id="rId265" Type="http://schemas.openxmlformats.org/officeDocument/2006/relationships/hyperlink" Target="https://ui.adsabs.harvard.edu/abs/2021ApJ...912L..11R" TargetMode="External"/><Relationship Id="rId286" Type="http://schemas.openxmlformats.org/officeDocument/2006/relationships/hyperlink" Target="https://ui.adsabs.harvard.edu/abs/2021A%26A...654A..45C" TargetMode="External"/><Relationship Id="rId50" Type="http://schemas.openxmlformats.org/officeDocument/2006/relationships/hyperlink" Target="http://ui.adsabs.harvard.edu/abs/1976Natur.264..345R" TargetMode="External"/><Relationship Id="rId104" Type="http://schemas.openxmlformats.org/officeDocument/2006/relationships/hyperlink" Target="http://ui.adsabs.harvard.edu/abs/1997ApJ...489..753D" TargetMode="External"/><Relationship Id="rId125" Type="http://schemas.openxmlformats.org/officeDocument/2006/relationships/hyperlink" Target="http://ui.adsabs.harvard.edu/abs/2004ApJ...615L.145C" TargetMode="External"/><Relationship Id="rId146" Type="http://schemas.openxmlformats.org/officeDocument/2006/relationships/hyperlink" Target="http://ui.adsabs.harvard.edu/abs/2008ApJ...675L..85R" TargetMode="External"/><Relationship Id="rId167" Type="http://schemas.openxmlformats.org/officeDocument/2006/relationships/hyperlink" Target="http://iopscience.iop.org/2041-8205/770/1/L13/" TargetMode="External"/><Relationship Id="rId188" Type="http://schemas.openxmlformats.org/officeDocument/2006/relationships/hyperlink" Target="https://www.aanda.org/articles/aa/abs/2019/10/aa36372-19/aa36372-19.html" TargetMode="External"/><Relationship Id="rId311" Type="http://schemas.openxmlformats.org/officeDocument/2006/relationships/hyperlink" Target="https://ui.adsabs.harvard.edu/abs/2022A%26A...663L...5C" TargetMode="External"/><Relationship Id="rId332" Type="http://schemas.openxmlformats.org/officeDocument/2006/relationships/hyperlink" Target="https://ui.adsabs.harvard.edu/abs/1996Natur.384..334G" TargetMode="External"/><Relationship Id="rId353" Type="http://schemas.openxmlformats.org/officeDocument/2006/relationships/hyperlink" Target="https://ui.adsabs.harvard.edu/abs/1986Natur.322..524H" TargetMode="External"/><Relationship Id="rId374" Type="http://schemas.openxmlformats.org/officeDocument/2006/relationships/hyperlink" Target="https://ui.adsabs.harvard.edu/abs/2020A%26A...643L...6M" TargetMode="External"/><Relationship Id="rId395" Type="http://schemas.openxmlformats.org/officeDocument/2006/relationships/hyperlink" Target="https://ui.adsabs.harvard.edu/abs/2024A%26A...688L..13C" TargetMode="External"/><Relationship Id="rId409" Type="http://schemas.openxmlformats.org/officeDocument/2006/relationships/hyperlink" Target="https://ui.adsabs.harvard.edu/abs/2025arXiv250108892S" TargetMode="External"/><Relationship Id="rId71" Type="http://schemas.openxmlformats.org/officeDocument/2006/relationships/hyperlink" Target="http://ui.adsabs.harvard.edu/abs/1987A%26A...183L..10C" TargetMode="External"/><Relationship Id="rId92" Type="http://schemas.openxmlformats.org/officeDocument/2006/relationships/hyperlink" Target="http://ui.adsabs.harvard.edu/abs/1993ApJ...416L..83V" TargetMode="External"/><Relationship Id="rId213" Type="http://schemas.openxmlformats.org/officeDocument/2006/relationships/hyperlink" Target="http://cdsads.u-strasbg.fr/abs/2017A%26A...606L...5C" TargetMode="External"/><Relationship Id="rId234" Type="http://schemas.openxmlformats.org/officeDocument/2006/relationships/hyperlink" Target="http://ui.adsabs.harvard.edu/abs/2003A%26A...409L..21F" TargetMode="External"/><Relationship Id="rId420" Type="http://schemas.openxmlformats.org/officeDocument/2006/relationships/hyperlink" Target="https://ui.adsabs.harvard.edu/abs/2021A%26A...646L...9M" TargetMode="External"/><Relationship Id="rId2" Type="http://schemas.openxmlformats.org/officeDocument/2006/relationships/hyperlink" Target="http://adsabs.harvard.edu/cgi-bin/nph-bib_query?bibcode=1940PASP...52..187M" TargetMode="External"/><Relationship Id="rId29" Type="http://schemas.openxmlformats.org/officeDocument/2006/relationships/hyperlink" Target="http://ui.adsabs.harvard.edu/abs/1975ApJ...201L..25T" TargetMode="External"/><Relationship Id="rId255" Type="http://schemas.openxmlformats.org/officeDocument/2006/relationships/hyperlink" Target="http://adsabs.harvard.edu/cgi-bin/nph-bib_query?bibcode=1971ApJ...164L..43S" TargetMode="External"/><Relationship Id="rId276" Type="http://schemas.openxmlformats.org/officeDocument/2006/relationships/hyperlink" Target="https://ui.adsabs.harvard.edu/abs/2021A%26A...652L..12S" TargetMode="External"/><Relationship Id="rId297" Type="http://schemas.openxmlformats.org/officeDocument/2006/relationships/hyperlink" Target="https://ui.adsabs.harvard.edu/abs/2022A%26A...659L...8C" TargetMode="External"/><Relationship Id="rId40" Type="http://schemas.openxmlformats.org/officeDocument/2006/relationships/hyperlink" Target="http://ui.adsabs.harvard.edu/abs/1977ApJ...213L..75T" TargetMode="External"/><Relationship Id="rId115" Type="http://schemas.openxmlformats.org/officeDocument/2006/relationships/hyperlink" Target="http://ui.adsabs.harvard.edu/abs/2000ApJ...540L.107H" TargetMode="External"/><Relationship Id="rId136" Type="http://schemas.openxmlformats.org/officeDocument/2006/relationships/hyperlink" Target="http://ui.adsabs.harvard.edu/abs/2006ApJ...643L..25H" TargetMode="External"/><Relationship Id="rId157" Type="http://schemas.openxmlformats.org/officeDocument/2006/relationships/hyperlink" Target="http://ui.adsabs.harvard.edu/abs/2010ApJ...725L.181P" TargetMode="External"/><Relationship Id="rId178" Type="http://schemas.openxmlformats.org/officeDocument/2006/relationships/hyperlink" Target="http://ui.adsabs.harvard.edu/abs/2017ApJ...851L..46M" TargetMode="External"/><Relationship Id="rId301" Type="http://schemas.openxmlformats.org/officeDocument/2006/relationships/hyperlink" Target="https://ui.adsabs.harvard.edu/abs/2022ApJ...929L..11R" TargetMode="External"/><Relationship Id="rId322" Type="http://schemas.openxmlformats.org/officeDocument/2006/relationships/hyperlink" Target="https://ui.adsabs.harvard.edu/abs/1987ApJ...317L.115S" TargetMode="External"/><Relationship Id="rId343" Type="http://schemas.openxmlformats.org/officeDocument/2006/relationships/hyperlink" Target="https://ui.adsabs.harvard.edu/abs/2023arXiv230405117C" TargetMode="External"/><Relationship Id="rId364" Type="http://schemas.openxmlformats.org/officeDocument/2006/relationships/hyperlink" Target="https://ui.adsabs.harvard.edu/abs/2007ApJ...664L..47R" TargetMode="External"/><Relationship Id="rId61" Type="http://schemas.openxmlformats.org/officeDocument/2006/relationships/hyperlink" Target="http://ui.adsabs.harvard.edu/abs/1985ApJ...295..501B" TargetMode="External"/><Relationship Id="rId82" Type="http://schemas.openxmlformats.org/officeDocument/2006/relationships/hyperlink" Target="http://ui.adsabs.harvard.edu/abs/1989Sci...244..562B" TargetMode="External"/><Relationship Id="rId199" Type="http://schemas.openxmlformats.org/officeDocument/2006/relationships/hyperlink" Target="https://ui.adsabs.harvard.edu/abs/2021A%26A...647L..10A" TargetMode="External"/><Relationship Id="rId203" Type="http://schemas.openxmlformats.org/officeDocument/2006/relationships/hyperlink" Target="https://ui.adsabs.harvard.edu/abs/2021ApJ...908L..11K" TargetMode="External"/><Relationship Id="rId385" Type="http://schemas.openxmlformats.org/officeDocument/2006/relationships/hyperlink" Target="https://ui.adsabs.harvard.edu/abs/2024A%26A...686L..15C" TargetMode="External"/><Relationship Id="rId19" Type="http://schemas.openxmlformats.org/officeDocument/2006/relationships/hyperlink" Target="http://ui.adsabs.harvard.edu/abs/1972ApJ...177..619S" TargetMode="External"/><Relationship Id="rId224" Type="http://schemas.openxmlformats.org/officeDocument/2006/relationships/hyperlink" Target="http://ui.adsabs.harvard.edu/abs/2012mss..confERF08L" TargetMode="External"/><Relationship Id="rId245" Type="http://schemas.openxmlformats.org/officeDocument/2006/relationships/hyperlink" Target="http://ui.adsabs.harvard.edu/abs/2006ApJ...649L..17T" TargetMode="External"/><Relationship Id="rId266" Type="http://schemas.openxmlformats.org/officeDocument/2006/relationships/hyperlink" Target="https://ui.adsabs.harvard.edu/abs/2021A%26A...650L..14C" TargetMode="External"/><Relationship Id="rId287" Type="http://schemas.openxmlformats.org/officeDocument/2006/relationships/hyperlink" Target="https://ui.adsabs.harvard.edu/abs/2021A%26A...654L...9C" TargetMode="External"/><Relationship Id="rId410" Type="http://schemas.openxmlformats.org/officeDocument/2006/relationships/hyperlink" Target="https://arxiv.org/abs/2501.06343" TargetMode="External"/><Relationship Id="rId431" Type="http://schemas.openxmlformats.org/officeDocument/2006/relationships/printerSettings" Target="../printerSettings/printerSettings2.bin"/><Relationship Id="rId30" Type="http://schemas.openxmlformats.org/officeDocument/2006/relationships/hyperlink" Target="http://ui.adsabs.harvard.edu/abs/1975ApJ...198L..81S" TargetMode="External"/><Relationship Id="rId105" Type="http://schemas.openxmlformats.org/officeDocument/2006/relationships/hyperlink" Target="http://ui.adsabs.harvard.edu/abs/1997A%26A...317L...1G" TargetMode="External"/><Relationship Id="rId126" Type="http://schemas.openxmlformats.org/officeDocument/2006/relationships/hyperlink" Target="http://ui.adsabs.harvard.edu/abs/2004ApJ...610L..21H" TargetMode="External"/><Relationship Id="rId147" Type="http://schemas.openxmlformats.org/officeDocument/2006/relationships/hyperlink" Target="http://ui.adsabs.harvard.edu/abs/2008ApJ...688L..83C" TargetMode="External"/><Relationship Id="rId168" Type="http://schemas.openxmlformats.org/officeDocument/2006/relationships/hyperlink" Target="http://adsabs.harvard.edu/abs/2014arXiv1408.6306A" TargetMode="External"/><Relationship Id="rId312" Type="http://schemas.openxmlformats.org/officeDocument/2006/relationships/hyperlink" Target="https://ui.adsabs.harvard.edu/abs/2022A%26A...663L...5C" TargetMode="External"/><Relationship Id="rId333" Type="http://schemas.openxmlformats.org/officeDocument/2006/relationships/hyperlink" Target="https://ui.adsabs.harvard.edu/abs/1968PhRvL..21.1701C" TargetMode="External"/><Relationship Id="rId354" Type="http://schemas.openxmlformats.org/officeDocument/2006/relationships/hyperlink" Target="https://ui.adsabs.harvard.edu/abs/2014ApJ...790L..27A" TargetMode="External"/><Relationship Id="rId51" Type="http://schemas.openxmlformats.org/officeDocument/2006/relationships/hyperlink" Target="http://ui.adsabs.harvard.edu/abs/1981ApJ...244L.103B" TargetMode="External"/><Relationship Id="rId72" Type="http://schemas.openxmlformats.org/officeDocument/2006/relationships/hyperlink" Target="http://ui.adsabs.harvard.edu/abs/1987A%26A...183L..10C" TargetMode="External"/><Relationship Id="rId93" Type="http://schemas.openxmlformats.org/officeDocument/2006/relationships/hyperlink" Target="http://ui.adsabs.harvard.edu/abs/1986A%26A...157L..17G" TargetMode="External"/><Relationship Id="rId189" Type="http://schemas.openxmlformats.org/officeDocument/2006/relationships/hyperlink" Target="http://ui.adsabs.harvard.edu/abs/2019arXiv190102576Z" TargetMode="External"/><Relationship Id="rId375" Type="http://schemas.openxmlformats.org/officeDocument/2006/relationships/hyperlink" Target="https://ui.adsabs.harvard.edu/abs/2022A%26A...659L...8C" TargetMode="External"/><Relationship Id="rId396" Type="http://schemas.openxmlformats.org/officeDocument/2006/relationships/hyperlink" Target="https://ui.adsabs.harvard.edu/abs/2024A%26A...688L..15F" TargetMode="External"/><Relationship Id="rId3" Type="http://schemas.openxmlformats.org/officeDocument/2006/relationships/hyperlink" Target="http://adsabs.harvard.edu/cgi-bin/nph-bib_query?bibcode=1941ApJ....94..381D" TargetMode="External"/><Relationship Id="rId214" Type="http://schemas.openxmlformats.org/officeDocument/2006/relationships/hyperlink" Target="http://adsabs.harvard.edu/abs/2014arXiv1408.6306A" TargetMode="External"/><Relationship Id="rId235" Type="http://schemas.openxmlformats.org/officeDocument/2006/relationships/hyperlink" Target="http://ui.adsabs.harvard.edu/abs/2007A%26A...466..999L" TargetMode="External"/><Relationship Id="rId256" Type="http://schemas.openxmlformats.org/officeDocument/2006/relationships/hyperlink" Target="http://adsabs.harvard.edu/cgi-bin/nph-bib_query?bibcode=1941ApJ....93...11A&amp;" TargetMode="External"/><Relationship Id="rId277" Type="http://schemas.openxmlformats.org/officeDocument/2006/relationships/hyperlink" Target="https://ui.adsabs.harvard.edu/abs/1993ApJ...419L..97L" TargetMode="External"/><Relationship Id="rId298" Type="http://schemas.openxmlformats.org/officeDocument/2006/relationships/hyperlink" Target="https://ui.adsabs.harvard.edu/abs/2022A%26A...659L...9A" TargetMode="External"/><Relationship Id="rId400" Type="http://schemas.openxmlformats.org/officeDocument/2006/relationships/hyperlink" Target="https://ui.adsabs.harvard.edu/abs/2024A%26A...690L..13C" TargetMode="External"/><Relationship Id="rId421" Type="http://schemas.openxmlformats.org/officeDocument/2006/relationships/hyperlink" Target="https://ui.adsabs.harvard.edu/abs/2025ApJ...993L..42T" TargetMode="External"/><Relationship Id="rId116" Type="http://schemas.openxmlformats.org/officeDocument/2006/relationships/hyperlink" Target="http://ui.adsabs.harvard.edu/abs/2001ApJ...553..267M" TargetMode="External"/><Relationship Id="rId137" Type="http://schemas.openxmlformats.org/officeDocument/2006/relationships/hyperlink" Target="http://ui.adsabs.harvard.edu/abs/2006ApJ...643L..37R" TargetMode="External"/><Relationship Id="rId158" Type="http://schemas.openxmlformats.org/officeDocument/2006/relationships/hyperlink" Target="http://ui.adsabs.harvard.edu/abs/2010Sci...329.1180C" TargetMode="External"/><Relationship Id="rId302" Type="http://schemas.openxmlformats.org/officeDocument/2006/relationships/hyperlink" Target="https://ui.adsabs.harvard.edu/abs/2022A%26A...657L...4C" TargetMode="External"/><Relationship Id="rId323" Type="http://schemas.openxmlformats.org/officeDocument/2006/relationships/hyperlink" Target="https://ui.adsabs.harvard.edu/abs/1988Sci...241.1319H" TargetMode="External"/><Relationship Id="rId344" Type="http://schemas.openxmlformats.org/officeDocument/2006/relationships/hyperlink" Target="https://ui.adsabs.harvard.edu/abs/2023ApJ...948..133C" TargetMode="External"/><Relationship Id="rId20" Type="http://schemas.openxmlformats.org/officeDocument/2006/relationships/hyperlink" Target="http://ui.adsabs.harvard.edu/abs/1972ApJ...178L..23B" TargetMode="External"/><Relationship Id="rId41" Type="http://schemas.openxmlformats.org/officeDocument/2006/relationships/hyperlink" Target="https://ui.adsabs.harvard.edu/abs/1971ApJ...168L.107S%2F" TargetMode="External"/><Relationship Id="rId62" Type="http://schemas.openxmlformats.org/officeDocument/2006/relationships/hyperlink" Target="http://ui.adsabs.harvard.edu/abs/1985ApJ...290L..29S" TargetMode="External"/><Relationship Id="rId83" Type="http://schemas.openxmlformats.org/officeDocument/2006/relationships/hyperlink" Target="http://ui.adsabs.harvard.edu/abs/1990A%26A...230L...9G" TargetMode="External"/><Relationship Id="rId179" Type="http://schemas.openxmlformats.org/officeDocument/2006/relationships/hyperlink" Target="http://ui.adsabs.harvard.edu/abs/2018A%26A...611L...1A" TargetMode="External"/><Relationship Id="rId365" Type="http://schemas.openxmlformats.org/officeDocument/2006/relationships/hyperlink" Target="https://ui.adsabs.harvard.edu/abs/2023A%26A...680A..25F" TargetMode="External"/><Relationship Id="rId386" Type="http://schemas.openxmlformats.org/officeDocument/2006/relationships/hyperlink" Target="https://ui.adsabs.harvard.edu/abs/2024A%26A...686A.139C" TargetMode="External"/><Relationship Id="rId190" Type="http://schemas.openxmlformats.org/officeDocument/2006/relationships/hyperlink" Target="https://www.aanda.org/articles/aa/abs/2019/08/aa35428-19/aa35428-19.html" TargetMode="External"/><Relationship Id="rId204" Type="http://schemas.openxmlformats.org/officeDocument/2006/relationships/hyperlink" Target="https://ui.adsabs.harvard.edu/abs/2021ApJ...910L...2K" TargetMode="External"/><Relationship Id="rId225" Type="http://schemas.openxmlformats.org/officeDocument/2006/relationships/hyperlink" Target="http://www.aanda.org/articles/aa/abs/2013/03/aa20290-12/aa20290-12.html" TargetMode="External"/><Relationship Id="rId246" Type="http://schemas.openxmlformats.org/officeDocument/2006/relationships/hyperlink" Target="http://ui.adsabs.harvard.edu/abs/1977MNRAS.180P...1B" TargetMode="External"/><Relationship Id="rId267" Type="http://schemas.openxmlformats.org/officeDocument/2006/relationships/hyperlink" Target="https://ui.adsabs.harvard.edu/abs/2021A%26A...650L..14C" TargetMode="External"/><Relationship Id="rId288" Type="http://schemas.openxmlformats.org/officeDocument/2006/relationships/hyperlink" Target="https://ui.adsabs.harvard.edu/abs/2021A%26A...654L...1R" TargetMode="External"/><Relationship Id="rId411" Type="http://schemas.openxmlformats.org/officeDocument/2006/relationships/hyperlink" Target="https://ui.adsabs.harvard.edu/abs/2025ApJ...982..191R" TargetMode="External"/><Relationship Id="rId106" Type="http://schemas.openxmlformats.org/officeDocument/2006/relationships/hyperlink" Target="http://ui.adsabs.harvard.edu/abs/1997ApJ...480L..63L" TargetMode="External"/><Relationship Id="rId127" Type="http://schemas.openxmlformats.org/officeDocument/2006/relationships/hyperlink" Target="http://ui.adsabs.harvard.edu/abs/2004ApJ...610L..21H" TargetMode="External"/><Relationship Id="rId313" Type="http://schemas.openxmlformats.org/officeDocument/2006/relationships/hyperlink" Target="https://ui.adsabs.harvard.edu/abs/2022A%26A...663L...5C" TargetMode="External"/><Relationship Id="rId10" Type="http://schemas.openxmlformats.org/officeDocument/2006/relationships/hyperlink" Target="http://ui.adsabs.harvard.edu/abs/1971ApJ...167L..97W" TargetMode="External"/><Relationship Id="rId31" Type="http://schemas.openxmlformats.org/officeDocument/2006/relationships/hyperlink" Target="http://ui.adsabs.harvard.edu/abs/1975ApJ...201L.149T" TargetMode="External"/><Relationship Id="rId52" Type="http://schemas.openxmlformats.org/officeDocument/2006/relationships/hyperlink" Target="http://ui.adsabs.harvard.edu/abs/1981ApJ...248L.113I" TargetMode="External"/><Relationship Id="rId73" Type="http://schemas.openxmlformats.org/officeDocument/2006/relationships/hyperlink" Target="http://ui.adsabs.harvard.edu/abs/1987ApJ...317L.119Y" TargetMode="External"/><Relationship Id="rId94" Type="http://schemas.openxmlformats.org/officeDocument/2006/relationships/hyperlink" Target="http://ui.adsabs.harvard.edu/abs/1994ApJ...426L..97T" TargetMode="External"/><Relationship Id="rId148" Type="http://schemas.openxmlformats.org/officeDocument/2006/relationships/hyperlink" Target="http://ui.adsabs.harvard.edu/abs/2009ApJ...694L..59T" TargetMode="External"/><Relationship Id="rId169" Type="http://schemas.openxmlformats.org/officeDocument/2006/relationships/hyperlink" Target="http://ui.adsabs.harvard.edu/abs/2014Sci...345.1584B" TargetMode="External"/><Relationship Id="rId334" Type="http://schemas.openxmlformats.org/officeDocument/2006/relationships/hyperlink" Target="https://ui.adsabs.harvard.edu/abs/1969PhRvL..22..679S" TargetMode="External"/><Relationship Id="rId355" Type="http://schemas.openxmlformats.org/officeDocument/2006/relationships/hyperlink" Target="https://ui.adsabs.harvard.edu/abs/2023A%2526A...678A..45M" TargetMode="External"/><Relationship Id="rId376" Type="http://schemas.openxmlformats.org/officeDocument/2006/relationships/hyperlink" Target="http://ui.adsabs.harvard.edu/abs/2002ApJ...571L..59H" TargetMode="External"/><Relationship Id="rId397" Type="http://schemas.openxmlformats.org/officeDocument/2006/relationships/hyperlink" Target="https://ui.adsabs.harvard.edu/abs/2024A%26A...688L..29F" TargetMode="External"/><Relationship Id="rId4" Type="http://schemas.openxmlformats.org/officeDocument/2006/relationships/hyperlink" Target="http://ui.adsabs.harvard.edu/abs/1963Natur.200..829W" TargetMode="External"/><Relationship Id="rId180" Type="http://schemas.openxmlformats.org/officeDocument/2006/relationships/hyperlink" Target="https://www.aanda.org/articles/aa/abs/2018/04/aa33074-18/aa33074-18.html" TargetMode="External"/><Relationship Id="rId215" Type="http://schemas.openxmlformats.org/officeDocument/2006/relationships/hyperlink" Target="http://ui.adsabs.harvard.edu/abs/2015Natur.523..322C" TargetMode="External"/><Relationship Id="rId236" Type="http://schemas.openxmlformats.org/officeDocument/2006/relationships/hyperlink" Target="http://ui.adsabs.harvard.edu/abs/2012A%26A...542L...6N" TargetMode="External"/><Relationship Id="rId257" Type="http://schemas.openxmlformats.org/officeDocument/2006/relationships/hyperlink" Target="https://ui.adsabs.harvard.edu/abs/2021A%26A...646L...3C" TargetMode="External"/><Relationship Id="rId278" Type="http://schemas.openxmlformats.org/officeDocument/2006/relationships/hyperlink" Target="https://ui.adsabs.harvard.edu/abs/2004Natur.429..636K" TargetMode="External"/><Relationship Id="rId401" Type="http://schemas.openxmlformats.org/officeDocument/2006/relationships/hyperlink" Target="https://ui.adsabs.harvard.edu/abs/2024A%26A...690L..13C" TargetMode="External"/><Relationship Id="rId422" Type="http://schemas.openxmlformats.org/officeDocument/2006/relationships/hyperlink" Target="https://ui.adsabs.harvard.edu/abs/2026arXiv260107365S" TargetMode="External"/><Relationship Id="rId303" Type="http://schemas.openxmlformats.org/officeDocument/2006/relationships/hyperlink" Target="https://ui.adsabs.harvard.edu/abs/2022FrASS...9.9288R" TargetMode="External"/><Relationship Id="rId42" Type="http://schemas.openxmlformats.org/officeDocument/2006/relationships/hyperlink" Target="http://ui.adsabs.harvard.edu/abs/1977ApJ...218..370J" TargetMode="External"/><Relationship Id="rId84" Type="http://schemas.openxmlformats.org/officeDocument/2006/relationships/hyperlink" Target="http://ui.adsabs.harvard.edu/abs/1991ApJ...376L..49M" TargetMode="External"/><Relationship Id="rId138" Type="http://schemas.openxmlformats.org/officeDocument/2006/relationships/hyperlink" Target="http://ui.adsabs.harvard.edu/abs/2007ApJ...666L..29T" TargetMode="External"/><Relationship Id="rId345" Type="http://schemas.openxmlformats.org/officeDocument/2006/relationships/hyperlink" Target="https://ui.adsabs.harvard.edu/abs/2014ApJ...784L...7K" TargetMode="External"/><Relationship Id="rId387" Type="http://schemas.openxmlformats.org/officeDocument/2006/relationships/hyperlink" Target="https://ui.adsabs.harvard.edu/abs/2021A%26A...655L...1C" TargetMode="External"/><Relationship Id="rId191" Type="http://schemas.openxmlformats.org/officeDocument/2006/relationships/hyperlink" Target="https://ui.adsabs.harvard.edu/abs/2019ApJ...874L..26H" TargetMode="External"/><Relationship Id="rId205" Type="http://schemas.openxmlformats.org/officeDocument/2006/relationships/hyperlink" Target="https://ui.adsabs.harvard.edu/abs/2021NatAs...5..188L" TargetMode="External"/><Relationship Id="rId247" Type="http://schemas.openxmlformats.org/officeDocument/2006/relationships/hyperlink" Target="http://ui.adsabs.harvard.edu/abs/1978A%26A....70L..37W" TargetMode="External"/><Relationship Id="rId412" Type="http://schemas.openxmlformats.org/officeDocument/2006/relationships/hyperlink" Target="https://ui.adsabs.harvard.edu/abs/2025ApJ...980L..37S" TargetMode="External"/><Relationship Id="rId107" Type="http://schemas.openxmlformats.org/officeDocument/2006/relationships/hyperlink" Target="http://ui.adsabs.harvard.edu/abs/1997ApJ...480L..71M" TargetMode="External"/><Relationship Id="rId289" Type="http://schemas.openxmlformats.org/officeDocument/2006/relationships/hyperlink" Target="https://ui.adsabs.harvard.edu/abs/2021A%26A...654L...1R" TargetMode="External"/><Relationship Id="rId11" Type="http://schemas.openxmlformats.org/officeDocument/2006/relationships/hyperlink" Target="https://ui.adsabs.harvard.edu/abs/1971ApJ...168L..53P" TargetMode="External"/><Relationship Id="rId53" Type="http://schemas.openxmlformats.org/officeDocument/2006/relationships/hyperlink" Target="http://ui.adsabs.harvard.edu/abs/1982ApJ...255L..75B" TargetMode="External"/><Relationship Id="rId149" Type="http://schemas.openxmlformats.org/officeDocument/2006/relationships/hyperlink" Target="http://ui.adsabs.harvard.edu/abs/2009ApJ...702L.124H" TargetMode="External"/><Relationship Id="rId314" Type="http://schemas.openxmlformats.org/officeDocument/2006/relationships/hyperlink" Target="https://ui.adsabs.harvard.edu/abs/1991ApJ...368L..39C" TargetMode="External"/><Relationship Id="rId356" Type="http://schemas.openxmlformats.org/officeDocument/2006/relationships/hyperlink" Target="https://ui.adsabs.harvard.edu/abs/1978ApJ...224L..27G" TargetMode="External"/><Relationship Id="rId398" Type="http://schemas.openxmlformats.org/officeDocument/2006/relationships/hyperlink" Target="https://ui.adsabs.harvard.edu/abs/2024A%26A...688L..31A" TargetMode="External"/><Relationship Id="rId95" Type="http://schemas.openxmlformats.org/officeDocument/2006/relationships/hyperlink" Target="http://ui.adsabs.harvard.edu/abs/1994ApJ...436L.181Z" TargetMode="External"/><Relationship Id="rId160" Type="http://schemas.openxmlformats.org/officeDocument/2006/relationships/hyperlink" Target="http://ui.adsabs.harvard.edu/abs/2011A%26A...525A..77M" TargetMode="External"/><Relationship Id="rId216" Type="http://schemas.openxmlformats.org/officeDocument/2006/relationships/hyperlink" Target="http://ui.adsabs.harvard.edu/abs/2015A%26A...579L..10A" TargetMode="External"/><Relationship Id="rId423" Type="http://schemas.openxmlformats.org/officeDocument/2006/relationships/hyperlink" Target="https://ui.adsabs.harvard.edu/abs/2026arXiv260107365S" TargetMode="External"/><Relationship Id="rId258" Type="http://schemas.openxmlformats.org/officeDocument/2006/relationships/hyperlink" Target="https://ui.adsabs.harvard.edu/abs/2021A%26A...647L...3C" TargetMode="External"/><Relationship Id="rId22" Type="http://schemas.openxmlformats.org/officeDocument/2006/relationships/hyperlink" Target="http://ui.adsabs.harvard.edu/abs/1973ApL....13..119G" TargetMode="External"/><Relationship Id="rId64" Type="http://schemas.openxmlformats.org/officeDocument/2006/relationships/hyperlink" Target="http://ui.adsabs.harvard.edu/abs/1986ApJ...302L..31Z" TargetMode="External"/><Relationship Id="rId118" Type="http://schemas.openxmlformats.org/officeDocument/2006/relationships/hyperlink" Target="http://ui.adsabs.harvard.edu/abs/2001ApJ...561L.207T" TargetMode="External"/><Relationship Id="rId325" Type="http://schemas.openxmlformats.org/officeDocument/2006/relationships/hyperlink" Target="https://ui.adsabs.harvard.edu/abs/1995ApJ...438..259H" TargetMode="External"/><Relationship Id="rId367" Type="http://schemas.openxmlformats.org/officeDocument/2006/relationships/hyperlink" Target="https://ui.adsabs.harvard.edu/abs/2006ApJ...647..412S" TargetMode="External"/><Relationship Id="rId171" Type="http://schemas.openxmlformats.org/officeDocument/2006/relationships/hyperlink" Target="http://ui.adsabs.harvard.edu/abs/2015ApJ...812L...5H" TargetMode="External"/><Relationship Id="rId227" Type="http://schemas.openxmlformats.org/officeDocument/2006/relationships/hyperlink" Target="http://www.aanda.org/articles/aa/abs/2012/07/aa19520-12/aa19520-12.html" TargetMode="External"/><Relationship Id="rId269" Type="http://schemas.openxmlformats.org/officeDocument/2006/relationships/hyperlink" Target="https://ui.adsabs.harvard.edu/abs/2021A%26A...649L..15C" TargetMode="External"/><Relationship Id="rId33" Type="http://schemas.openxmlformats.org/officeDocument/2006/relationships/hyperlink" Target="http://ui.adsabs.harvard.edu/abs/1975ApJ...197L..29B" TargetMode="External"/><Relationship Id="rId129" Type="http://schemas.openxmlformats.org/officeDocument/2006/relationships/hyperlink" Target="http://ui.adsabs.harvard.edu/abs/2005ApJ...632L..95F" TargetMode="External"/><Relationship Id="rId280" Type="http://schemas.openxmlformats.org/officeDocument/2006/relationships/hyperlink" Target="https://ui.adsabs.harvard.edu/abs/1970Natur.227.1230K" TargetMode="External"/><Relationship Id="rId336" Type="http://schemas.openxmlformats.org/officeDocument/2006/relationships/hyperlink" Target="https://ui.adsabs.harvard.edu/abs/1976Natur.264..345R" TargetMode="External"/><Relationship Id="rId75" Type="http://schemas.openxmlformats.org/officeDocument/2006/relationships/hyperlink" Target="http://ui.adsabs.harvard.edu/abs/1988ApJ...334..175M" TargetMode="External"/><Relationship Id="rId140" Type="http://schemas.openxmlformats.org/officeDocument/2006/relationships/hyperlink" Target="http://ui.adsabs.harvard.edu/abs/2007A%26A...467L..37C" TargetMode="External"/><Relationship Id="rId182" Type="http://schemas.openxmlformats.org/officeDocument/2006/relationships/hyperlink" Target="https://ui.adsabs.harvard.edu/abs/2018A%26A...612L..10M" TargetMode="External"/><Relationship Id="rId378" Type="http://schemas.openxmlformats.org/officeDocument/2006/relationships/hyperlink" Target="https://ui.adsabs.harvard.edu/abs/2022A%26A...657L..16C" TargetMode="External"/><Relationship Id="rId403" Type="http://schemas.openxmlformats.org/officeDocument/2006/relationships/hyperlink" Target="https://ui.adsabs.harvard.edu/abs/2024ApJ...975..174R" TargetMode="External"/><Relationship Id="rId6" Type="http://schemas.openxmlformats.org/officeDocument/2006/relationships/hyperlink" Target="http://ui.adsabs.harvard.edu/abs/1969Natur.221....6O" TargetMode="External"/><Relationship Id="rId238" Type="http://schemas.openxmlformats.org/officeDocument/2006/relationships/hyperlink" Target="http://ui.adsabs.harvard.edu/abs/1994ApJ...430..727T" TargetMode="External"/><Relationship Id="rId291" Type="http://schemas.openxmlformats.org/officeDocument/2006/relationships/hyperlink" Target="https://ui.adsabs.harvard.edu/abs/2021A%26A...655L...1C" TargetMode="External"/><Relationship Id="rId305" Type="http://schemas.openxmlformats.org/officeDocument/2006/relationships/hyperlink" Target="https://ui.adsabs.harvard.edu/abs/2021A%26A...650L...9C" TargetMode="External"/><Relationship Id="rId347" Type="http://schemas.openxmlformats.org/officeDocument/2006/relationships/hyperlink" Target="https://ui.adsabs.harvard.edu/abs/2023ApJ...953L..20R" TargetMode="External"/><Relationship Id="rId44" Type="http://schemas.openxmlformats.org/officeDocument/2006/relationships/hyperlink" Target="http://ui.adsabs.harvard.edu/abs/1978ApJ...226L..43F" TargetMode="External"/><Relationship Id="rId86" Type="http://schemas.openxmlformats.org/officeDocument/2006/relationships/hyperlink" Target="http://ui.adsabs.harvard.edu/abs/1991A%26A...244L..21G" TargetMode="External"/><Relationship Id="rId151" Type="http://schemas.openxmlformats.org/officeDocument/2006/relationships/hyperlink" Target="http://ui.adsabs.harvard.edu/abs/2009ApJ...697..880B" TargetMode="External"/><Relationship Id="rId389" Type="http://schemas.openxmlformats.org/officeDocument/2006/relationships/hyperlink" Target="https://ui.adsabs.harvard.edu/abs/2022A%26A...660L...6C" TargetMode="External"/><Relationship Id="rId193" Type="http://schemas.openxmlformats.org/officeDocument/2006/relationships/hyperlink" Target="https://ui.adsabs.harvard.edu/abs/2020A%26A...642L..17C" TargetMode="External"/><Relationship Id="rId207" Type="http://schemas.openxmlformats.org/officeDocument/2006/relationships/hyperlink" Target="https://ui.adsabs.harvard.edu/abs/2021A%26A...648L...3C" TargetMode="External"/><Relationship Id="rId249" Type="http://schemas.openxmlformats.org/officeDocument/2006/relationships/hyperlink" Target="http://adsabs.harvard.edu/cgi-bin/nph-bib_query?bibcode=1937ApJ....86..483S" TargetMode="External"/><Relationship Id="rId414" Type="http://schemas.openxmlformats.org/officeDocument/2006/relationships/hyperlink" Target="https://ui.adsabs.harvard.edu/abs/2025ApJ...984L..36W" TargetMode="External"/><Relationship Id="rId13" Type="http://schemas.openxmlformats.org/officeDocument/2006/relationships/hyperlink" Target="http://ui.adsabs.harvard.edu/abs/1971ApJ...168L.111J" TargetMode="External"/><Relationship Id="rId109" Type="http://schemas.openxmlformats.org/officeDocument/2006/relationships/hyperlink" Target="http://ui.adsabs.harvard.edu/abs/1998A%26A...335L...1G" TargetMode="External"/><Relationship Id="rId260" Type="http://schemas.openxmlformats.org/officeDocument/2006/relationships/hyperlink" Target="https://ui.adsabs.harvard.edu/abs/2021Sci...371.1265M" TargetMode="External"/><Relationship Id="rId316" Type="http://schemas.openxmlformats.org/officeDocument/2006/relationships/hyperlink" Target="https://ui.adsabs.harvard.edu/abs/2022A%26A...663A.181J" TargetMode="External"/><Relationship Id="rId55" Type="http://schemas.openxmlformats.org/officeDocument/2006/relationships/hyperlink" Target="http://ui.adsabs.harvard.edu/abs/1984A%26A...141..323N" TargetMode="External"/><Relationship Id="rId97" Type="http://schemas.openxmlformats.org/officeDocument/2006/relationships/hyperlink" Target="http://ui.adsabs.harvard.edu/abs/1994ApJ...420L..95K" TargetMode="External"/><Relationship Id="rId120" Type="http://schemas.openxmlformats.org/officeDocument/2006/relationships/hyperlink" Target="http://ui.adsabs.harvard.edu/abs/2001ApJ...546L.123C" TargetMode="External"/><Relationship Id="rId358" Type="http://schemas.openxmlformats.org/officeDocument/2006/relationships/hyperlink" Target="https://ui.adsabs.harvard.edu/abs/1970ApJ...162L.203B" TargetMode="External"/><Relationship Id="rId162" Type="http://schemas.openxmlformats.org/officeDocument/2006/relationships/hyperlink" Target="http://ui.adsabs.harvard.edu/abs/2012ApJ...751L..37D" TargetMode="External"/><Relationship Id="rId218" Type="http://schemas.openxmlformats.org/officeDocument/2006/relationships/hyperlink" Target="http://ui.adsabs.harvard.edu/abs/1997A%26A...327..337J" TargetMode="External"/><Relationship Id="rId425" Type="http://schemas.openxmlformats.org/officeDocument/2006/relationships/hyperlink" Target="https://ui.adsabs.harvard.edu/abs/2026A%26A...705A.206E" TargetMode="External"/><Relationship Id="rId271" Type="http://schemas.openxmlformats.org/officeDocument/2006/relationships/hyperlink" Target="https://ui.adsabs.harvard.edu/abs/2021A%26A...649L..15C" TargetMode="External"/><Relationship Id="rId24" Type="http://schemas.openxmlformats.org/officeDocument/2006/relationships/hyperlink" Target="http://ui.adsabs.harvard.edu/abs/1974AuJPh..27..425F" TargetMode="External"/><Relationship Id="rId66" Type="http://schemas.openxmlformats.org/officeDocument/2006/relationships/hyperlink" Target="http://ui.adsabs.harvard.edu/abs/1986A%26A...167L...5C" TargetMode="External"/><Relationship Id="rId131" Type="http://schemas.openxmlformats.org/officeDocument/2006/relationships/hyperlink" Target="http://ui.adsabs.harvard.edu/abs/2006A%26A...454L..37N" TargetMode="External"/><Relationship Id="rId327" Type="http://schemas.openxmlformats.org/officeDocument/2006/relationships/hyperlink" Target="https://ui.adsabs.harvard.edu/abs/2022A%26A...667L...4F" TargetMode="External"/><Relationship Id="rId369" Type="http://schemas.openxmlformats.org/officeDocument/2006/relationships/hyperlink" Target="https://ui.adsabs.harvard.edu/abs/2024A%26A...683A..62M" TargetMode="External"/><Relationship Id="rId173" Type="http://schemas.openxmlformats.org/officeDocument/2006/relationships/hyperlink" Target="http://ui.adsabs.harvard.edu/abs/2017ApJ...851L..49F" TargetMode="External"/><Relationship Id="rId229" Type="http://schemas.openxmlformats.org/officeDocument/2006/relationships/hyperlink" Target="http://adsabs.harvard.edu/abs/2010A&amp;A...521L...9L" TargetMode="External"/><Relationship Id="rId380" Type="http://schemas.openxmlformats.org/officeDocument/2006/relationships/hyperlink" Target="http://iopscience.iop.org/2041-8205/758/1/L4" TargetMode="External"/><Relationship Id="rId240" Type="http://schemas.openxmlformats.org/officeDocument/2006/relationships/hyperlink" Target="https://ui.adsabs.harvard.edu/abs/2000ApJ...534L.199C" TargetMode="External"/><Relationship Id="rId35" Type="http://schemas.openxmlformats.org/officeDocument/2006/relationships/hyperlink" Target="http://ui.adsabs.harvard.edu/abs/1976ApJ...208L..91S" TargetMode="External"/><Relationship Id="rId77" Type="http://schemas.openxmlformats.org/officeDocument/2006/relationships/hyperlink" Target="http://ui.adsabs.harvard.edu/abs/1988ApJ...335L..89I" TargetMode="External"/><Relationship Id="rId100" Type="http://schemas.openxmlformats.org/officeDocument/2006/relationships/hyperlink" Target="http://ui.adsabs.harvard.edu/abs/1996A%26A...309L..27C" TargetMode="External"/><Relationship Id="rId282" Type="http://schemas.openxmlformats.org/officeDocument/2006/relationships/hyperlink" Target="https://ui.adsabs.harvard.edu/abs/1972NYASA.194...17S" TargetMode="External"/><Relationship Id="rId338" Type="http://schemas.openxmlformats.org/officeDocument/2006/relationships/hyperlink" Target="https://ui.adsabs.harvard.edu/abs/2023arXiv230401066C" TargetMode="External"/><Relationship Id="rId8" Type="http://schemas.openxmlformats.org/officeDocument/2006/relationships/hyperlink" Target="https://ui.adsabs.harvard.edu/abs/1970ApJ...161L..43W" TargetMode="External"/><Relationship Id="rId142" Type="http://schemas.openxmlformats.org/officeDocument/2006/relationships/hyperlink" Target="http://ui.adsabs.harvard.edu/abs/2007ApJ...665L.127M" TargetMode="External"/><Relationship Id="rId184" Type="http://schemas.openxmlformats.org/officeDocument/2006/relationships/hyperlink" Target="https://www.nature.com/articles/s41586-019-1090-x" TargetMode="External"/><Relationship Id="rId391" Type="http://schemas.openxmlformats.org/officeDocument/2006/relationships/hyperlink" Target="https://ui.adsabs.harvard.edu/abs/2023Natur.621...56B" TargetMode="External"/><Relationship Id="rId405" Type="http://schemas.openxmlformats.org/officeDocument/2006/relationships/hyperlink" Target="https://ui.adsabs.harvard.edu/abs/2024NatAs.tmp..264W" TargetMode="External"/><Relationship Id="rId251" Type="http://schemas.openxmlformats.org/officeDocument/2006/relationships/hyperlink" Target="http://adsabs.harvard.edu/cgi-bin/nph-bib_query?bibcode=1941ApJ....93...11A&amp;" TargetMode="External"/><Relationship Id="rId46" Type="http://schemas.openxmlformats.org/officeDocument/2006/relationships/hyperlink" Target="http://ui.adsabs.harvard.edu/abs/1978ApJ...223L.105B" TargetMode="External"/><Relationship Id="rId293" Type="http://schemas.openxmlformats.org/officeDocument/2006/relationships/hyperlink" Target="https://www.aanda.org/articles/aa/full_html/2021/12/aa42634-21/aa42634-21.html" TargetMode="External"/><Relationship Id="rId307" Type="http://schemas.openxmlformats.org/officeDocument/2006/relationships/hyperlink" Target="https://ui.adsabs.harvard.edu/abs/2022A%26A...663L...3F" TargetMode="External"/><Relationship Id="rId349" Type="http://schemas.openxmlformats.org/officeDocument/2006/relationships/hyperlink" Target="https://ui.adsabs.harvard.edu/abs/2023A%26A...676L...1S" TargetMode="External"/><Relationship Id="rId88" Type="http://schemas.openxmlformats.org/officeDocument/2006/relationships/hyperlink" Target="http://ui.adsabs.harvard.edu/abs/1992ApJ...388L..35T" TargetMode="External"/><Relationship Id="rId111" Type="http://schemas.openxmlformats.org/officeDocument/2006/relationships/hyperlink" Target="http://ui.adsabs.harvard.edu/abs/1999A%26A...351..341C" TargetMode="External"/><Relationship Id="rId153" Type="http://schemas.openxmlformats.org/officeDocument/2006/relationships/hyperlink" Target="http://ui.adsabs.harvard.edu/abs/2009A%26A...499..215B" TargetMode="External"/><Relationship Id="rId195" Type="http://schemas.openxmlformats.org/officeDocument/2006/relationships/hyperlink" Target="https://www.aanda.org/articles/aa/abs/2020/08/aa38083-20/aa38083-20.html" TargetMode="External"/><Relationship Id="rId209" Type="http://schemas.openxmlformats.org/officeDocument/2006/relationships/hyperlink" Target="https://ui.adsabs.harvard.edu/abs/2021A%26A...645A..53M" TargetMode="External"/><Relationship Id="rId360" Type="http://schemas.openxmlformats.org/officeDocument/2006/relationships/hyperlink" Target="https://ui.adsabs.harvard.edu/abs/1993ApJ...417L..37B" TargetMode="External"/><Relationship Id="rId416" Type="http://schemas.openxmlformats.org/officeDocument/2006/relationships/hyperlink" Target="https://ui.adsabs.harvard.edu/abs/2025A%26A...700L...6P" TargetMode="External"/><Relationship Id="rId220" Type="http://schemas.openxmlformats.org/officeDocument/2006/relationships/hyperlink" Target="http://ui.adsabs.harvard.edu/abs/2013ApJ...775..133C" TargetMode="External"/><Relationship Id="rId15" Type="http://schemas.openxmlformats.org/officeDocument/2006/relationships/hyperlink" Target="http://ui.adsabs.harvard.edu/abs/1971ApJ...163L..41Z" TargetMode="External"/><Relationship Id="rId57" Type="http://schemas.openxmlformats.org/officeDocument/2006/relationships/hyperlink" Target="http://ui.adsabs.harvard.edu/abs/1984ApJ...279L..55G" TargetMode="External"/><Relationship Id="rId262" Type="http://schemas.openxmlformats.org/officeDocument/2006/relationships/hyperlink" Target="https://ui.adsabs.harvard.edu/abs/2021A%26A...648L...3C" TargetMode="External"/><Relationship Id="rId318" Type="http://schemas.openxmlformats.org/officeDocument/2006/relationships/hyperlink" Target="https://ui.adsabs.harvard.edu/abs/2021A%26A...652L..13P" TargetMode="External"/><Relationship Id="rId99" Type="http://schemas.openxmlformats.org/officeDocument/2006/relationships/hyperlink" Target="http://ui.adsabs.harvard.edu/abs/1996ApJ...471L..61O" TargetMode="External"/><Relationship Id="rId122" Type="http://schemas.openxmlformats.org/officeDocument/2006/relationships/hyperlink" Target="http://ui.adsabs.harvard.edu/abs/2002ApJ...564L..45Z" TargetMode="External"/><Relationship Id="rId164" Type="http://schemas.openxmlformats.org/officeDocument/2006/relationships/hyperlink" Target="http://ui.adsabs.harvard.edu/abs/2012ApJ...758L..33M" TargetMode="External"/><Relationship Id="rId371" Type="http://schemas.openxmlformats.org/officeDocument/2006/relationships/hyperlink" Target="https://ui.adsabs.harvard.edu/abs/2024ApJ...965L..26S" TargetMode="External"/><Relationship Id="rId427" Type="http://schemas.openxmlformats.org/officeDocument/2006/relationships/hyperlink" Target="https://ui.adsabs.harvard.edu/abs/2026A%26A...705L...7C" TargetMode="External"/><Relationship Id="rId26" Type="http://schemas.openxmlformats.org/officeDocument/2006/relationships/hyperlink" Target="http://ui.adsabs.harvard.edu/abs/1974ApJ...191L..79S" TargetMode="External"/><Relationship Id="rId231" Type="http://schemas.openxmlformats.org/officeDocument/2006/relationships/hyperlink" Target="http://ui.adsabs.harvard.edu/abs/2010A%26A...516A.109B" TargetMode="External"/><Relationship Id="rId273" Type="http://schemas.openxmlformats.org/officeDocument/2006/relationships/hyperlink" Target="https://ui.adsabs.harvard.edu/abs/2021A%26A...652L...9C" TargetMode="External"/><Relationship Id="rId329" Type="http://schemas.openxmlformats.org/officeDocument/2006/relationships/hyperlink" Target="https://ui.adsabs.harvard.edu/abs/2023A%26A...669L...1A" TargetMode="External"/><Relationship Id="rId68" Type="http://schemas.openxmlformats.org/officeDocument/2006/relationships/hyperlink" Target="http://ui.adsabs.harvard.edu/abs/1987A%26A...183L..10C" TargetMode="External"/><Relationship Id="rId133" Type="http://schemas.openxmlformats.org/officeDocument/2006/relationships/hyperlink" Target="http://ui.adsabs.harvard.edu/abs/2006ApJ...645L.137L" TargetMode="External"/><Relationship Id="rId175" Type="http://schemas.openxmlformats.org/officeDocument/2006/relationships/hyperlink" Target="http://ui.adsabs.harvard.edu/abs/2017A%26A...606L...5C" TargetMode="External"/><Relationship Id="rId340" Type="http://schemas.openxmlformats.org/officeDocument/2006/relationships/hyperlink" Target="https://ui.adsabs.harvard.edu/abs/2023arXiv230405117C" TargetMode="External"/><Relationship Id="rId200" Type="http://schemas.openxmlformats.org/officeDocument/2006/relationships/hyperlink" Target="https://ui.adsabs.harvard.edu/abs/2021A%26A...645A..53M" TargetMode="External"/><Relationship Id="rId382" Type="http://schemas.openxmlformats.org/officeDocument/2006/relationships/hyperlink" Target="https://ui.adsabs.harvard.edu/abs/2021A%26A...647L...2C" TargetMode="External"/><Relationship Id="rId242" Type="http://schemas.openxmlformats.org/officeDocument/2006/relationships/hyperlink" Target="https://ui.adsabs.harvard.edu/abs/1985ApJS...58..341S" TargetMode="External"/><Relationship Id="rId284" Type="http://schemas.openxmlformats.org/officeDocument/2006/relationships/hyperlink" Target="https://ui.adsabs.harvard.edu/abs/1974ApJ...193L..83T" TargetMode="External"/><Relationship Id="rId37" Type="http://schemas.openxmlformats.org/officeDocument/2006/relationships/hyperlink" Target="http://ui.adsabs.harvard.edu/abs/1977ApJ...216L..49S" TargetMode="External"/><Relationship Id="rId79" Type="http://schemas.openxmlformats.org/officeDocument/2006/relationships/hyperlink" Target="http://ui.adsabs.harvard.edu/abs/1989ApJ...341L..25C" TargetMode="External"/><Relationship Id="rId102" Type="http://schemas.openxmlformats.org/officeDocument/2006/relationships/hyperlink" Target="http://ui.adsabs.harvard.edu/abs/1997ApJ...477L.107F" TargetMode="External"/><Relationship Id="rId144" Type="http://schemas.openxmlformats.org/officeDocument/2006/relationships/hyperlink" Target="http://ui.adsabs.harvard.edu/abs/2008A%26A...485L..33A" TargetMode="External"/><Relationship Id="rId90" Type="http://schemas.openxmlformats.org/officeDocument/2006/relationships/hyperlink" Target="http://ui.adsabs.harvard.edu/abs/1992ApJ...386L..51K" TargetMode="External"/><Relationship Id="rId186" Type="http://schemas.openxmlformats.org/officeDocument/2006/relationships/hyperlink" Target="https://ui.adsabs.harvard.edu/abs/2019A%26A...623L..13C" TargetMode="External"/><Relationship Id="rId351" Type="http://schemas.openxmlformats.org/officeDocument/2006/relationships/hyperlink" Target="https://ui.adsabs.harvard.edu/abs/2023ApJ...954....3S" TargetMode="External"/><Relationship Id="rId393" Type="http://schemas.openxmlformats.org/officeDocument/2006/relationships/hyperlink" Target="https://ui.adsabs.harvard.edu/abs/2024A%26A...687L..22C" TargetMode="External"/><Relationship Id="rId407" Type="http://schemas.openxmlformats.org/officeDocument/2006/relationships/hyperlink" Target="https://ui.adsabs.harvard.edu/abs/2025A%26A...693L..14C" TargetMode="External"/><Relationship Id="rId211" Type="http://schemas.openxmlformats.org/officeDocument/2006/relationships/hyperlink" Target="http://ui.adsabs.harvard.edu/abs/2018A%26A...611L...1A" TargetMode="External"/><Relationship Id="rId253" Type="http://schemas.openxmlformats.org/officeDocument/2006/relationships/hyperlink" Target="http://adsabs.harvard.edu/cgi-bin/nph-bib_query?bibcode=1971ApJ...163L..53S" TargetMode="External"/><Relationship Id="rId295" Type="http://schemas.openxmlformats.org/officeDocument/2006/relationships/hyperlink" Target="https://ui.adsabs.harvard.edu/abs/2022ApJ...924...21S" TargetMode="External"/><Relationship Id="rId309" Type="http://schemas.openxmlformats.org/officeDocument/2006/relationships/hyperlink" Target="https://ui.adsabs.harvard.edu/abs/2022A%26A...663L...5C" TargetMode="External"/><Relationship Id="rId48" Type="http://schemas.openxmlformats.org/officeDocument/2006/relationships/hyperlink" Target="http://ui.adsabs.harvard.edu/abs/1979ApJ...234L.139L" TargetMode="External"/><Relationship Id="rId113" Type="http://schemas.openxmlformats.org/officeDocument/2006/relationships/hyperlink" Target="http://ui.adsabs.harvard.edu/abs/2000A%26A...363L...9G" TargetMode="External"/><Relationship Id="rId320" Type="http://schemas.openxmlformats.org/officeDocument/2006/relationships/hyperlink" Target="https://ui.adsabs.harvard.edu/abs/2022ApJ...940L..11K" TargetMode="External"/><Relationship Id="rId155" Type="http://schemas.openxmlformats.org/officeDocument/2006/relationships/hyperlink" Target="http://ui.adsabs.harvard.edu/abs/2010ApJ...712L..93T" TargetMode="External"/><Relationship Id="rId197" Type="http://schemas.openxmlformats.org/officeDocument/2006/relationships/hyperlink" Target="https://ui.adsabs.harvard.edu/abs/2020RAA....20..125Z" TargetMode="External"/><Relationship Id="rId362" Type="http://schemas.openxmlformats.org/officeDocument/2006/relationships/hyperlink" Target="https://ui.adsabs.harvard.edu/abs/2024A%26A...682L...4C" TargetMode="External"/><Relationship Id="rId418" Type="http://schemas.openxmlformats.org/officeDocument/2006/relationships/hyperlink" Target="https://ui.adsabs.harvard.edu/abs/2025A%26A...700L..20C" TargetMode="External"/><Relationship Id="rId222" Type="http://schemas.openxmlformats.org/officeDocument/2006/relationships/hyperlink" Target="http://ui.adsabs.harvard.edu/abs/2013Sci...342.1343B" TargetMode="External"/><Relationship Id="rId264" Type="http://schemas.openxmlformats.org/officeDocument/2006/relationships/hyperlink" Target="https://ui.adsabs.harvard.edu/abs/2021ApJ...912L..11R" TargetMode="External"/><Relationship Id="rId17" Type="http://schemas.openxmlformats.org/officeDocument/2006/relationships/hyperlink" Target="http://ui.adsabs.harvard.edu/abs/1972ApJ...173L.125Z" TargetMode="External"/><Relationship Id="rId59" Type="http://schemas.openxmlformats.org/officeDocument/2006/relationships/hyperlink" Target="http://ui.adsabs.harvard.edu/abs/1984ApJ...282L..89M" TargetMode="External"/><Relationship Id="rId124" Type="http://schemas.openxmlformats.org/officeDocument/2006/relationships/hyperlink" Target="http://ui.adsabs.harvard.edu/abs/2004A%26A...426L..49G" TargetMode="External"/><Relationship Id="rId70" Type="http://schemas.openxmlformats.org/officeDocument/2006/relationships/hyperlink" Target="http://ui.adsabs.harvard.edu/abs/1987A%26A...183L..10C" TargetMode="External"/><Relationship Id="rId166" Type="http://schemas.openxmlformats.org/officeDocument/2006/relationships/hyperlink" Target="http://iopscience.iop.org/2041-8205/765/1/L10/" TargetMode="External"/><Relationship Id="rId331" Type="http://schemas.openxmlformats.org/officeDocument/2006/relationships/hyperlink" Target="https://ui.adsabs.harvard.edu/abs/2023A%26A...670L..19C" TargetMode="External"/><Relationship Id="rId373" Type="http://schemas.openxmlformats.org/officeDocument/2006/relationships/hyperlink" Target="https://ui.adsabs.harvard.edu/abs/2024ApJ...966L..28G" TargetMode="External"/><Relationship Id="rId429" Type="http://schemas.openxmlformats.org/officeDocument/2006/relationships/hyperlink" Target="https://ui.adsabs.harvard.edu/abs/2026ApJ..1004L...6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cdsads.u-strasbg.fr/abs/2017A%26A...601A..49B" TargetMode="External"/><Relationship Id="rId13" Type="http://schemas.openxmlformats.org/officeDocument/2006/relationships/hyperlink" Target="http://adsabs.harvard.edu/doi/10.1086/170306" TargetMode="External"/><Relationship Id="rId18" Type="http://schemas.openxmlformats.org/officeDocument/2006/relationships/hyperlink" Target="https://ui.adsabs.harvard.edu/abs/1988A%26A...189L...1C" TargetMode="External"/><Relationship Id="rId3" Type="http://schemas.openxmlformats.org/officeDocument/2006/relationships/hyperlink" Target="http://ui.adsabs.harvard.edu/abs/2002ApJ...580L.157C" TargetMode="External"/><Relationship Id="rId21" Type="http://schemas.openxmlformats.org/officeDocument/2006/relationships/hyperlink" Target="https://ui.adsabs.harvard.edu/abs/2026arXiv260107365S" TargetMode="External"/><Relationship Id="rId7" Type="http://schemas.openxmlformats.org/officeDocument/2006/relationships/hyperlink" Target="http://adsabs.harvard.edu/abs/2014arXiv1408.6306A" TargetMode="External"/><Relationship Id="rId12" Type="http://schemas.openxmlformats.org/officeDocument/2006/relationships/hyperlink" Target="http://ui.adsabs.harvard.edu/abs/2016MNRAS.463.4175L" TargetMode="External"/><Relationship Id="rId17" Type="http://schemas.openxmlformats.org/officeDocument/2006/relationships/hyperlink" Target="https://ui.adsabs.harvard.edu/abs/2024PASJ...76...54L" TargetMode="External"/><Relationship Id="rId2" Type="http://schemas.openxmlformats.org/officeDocument/2006/relationships/hyperlink" Target="http://ui.adsabs.harvard.edu/abs/1982Natur.295..389B" TargetMode="External"/><Relationship Id="rId16" Type="http://schemas.openxmlformats.org/officeDocument/2006/relationships/hyperlink" Target="https://ui.adsabs.harvard.edu/abs/2023A%26A...669A..93A" TargetMode="External"/><Relationship Id="rId20" Type="http://schemas.openxmlformats.org/officeDocument/2006/relationships/hyperlink" Target="https://ui.adsabs.harvard.edu/abs/2025ApJ...992..187F" TargetMode="External"/><Relationship Id="rId1" Type="http://schemas.openxmlformats.org/officeDocument/2006/relationships/hyperlink" Target="http://ui.adsabs.harvard.edu/abs/1982ApJ...262L...1H" TargetMode="External"/><Relationship Id="rId6" Type="http://schemas.openxmlformats.org/officeDocument/2006/relationships/hyperlink" Target="http://iopscience.iop.org/0004-637X/795/1/40/" TargetMode="External"/><Relationship Id="rId11" Type="http://schemas.openxmlformats.org/officeDocument/2006/relationships/hyperlink" Target="http://ui.adsabs.harvard.edu/abs/1985ApJ...291L..63B" TargetMode="External"/><Relationship Id="rId5" Type="http://schemas.openxmlformats.org/officeDocument/2006/relationships/hyperlink" Target="http://ui.adsabs.harvard.edu/abs/2004ApJ...609..225G" TargetMode="External"/><Relationship Id="rId15" Type="http://schemas.openxmlformats.org/officeDocument/2006/relationships/hyperlink" Target="https://ui.adsabs.harvard.edu/abs/2021ApJ...920L..27Z" TargetMode="External"/><Relationship Id="rId10" Type="http://schemas.openxmlformats.org/officeDocument/2006/relationships/hyperlink" Target="http://ui.adsabs.harvard.edu/abs/2008IAUS..251...17O" TargetMode="External"/><Relationship Id="rId19" Type="http://schemas.openxmlformats.org/officeDocument/2006/relationships/hyperlink" Target="https://ui.adsabs.harvard.edu/abs/2024ApJ...975..174R" TargetMode="External"/><Relationship Id="rId4" Type="http://schemas.openxmlformats.org/officeDocument/2006/relationships/hyperlink" Target="http://ui.adsabs.harvard.edu/abs/2003ApJ...593..848K" TargetMode="External"/><Relationship Id="rId9" Type="http://schemas.openxmlformats.org/officeDocument/2006/relationships/hyperlink" Target="http://ui.adsabs.harvard.edu/abs/2005ApJ...619..914S" TargetMode="External"/><Relationship Id="rId14" Type="http://schemas.openxmlformats.org/officeDocument/2006/relationships/hyperlink" Target="https://ui.adsabs.harvard.edu/abs/2021ApJ...919....4L" TargetMode="External"/><Relationship Id="rId22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150"/>
  <sheetViews>
    <sheetView workbookViewId="0">
      <selection activeCell="J29" sqref="J29"/>
    </sheetView>
  </sheetViews>
  <sheetFormatPr defaultColWidth="9" defaultRowHeight="14.25"/>
  <cols>
    <col min="1" max="1" width="17.125" style="5" customWidth="1"/>
    <col min="2" max="2" width="6.5" style="5" customWidth="1"/>
    <col min="3" max="3" width="22.875" style="5" customWidth="1"/>
    <col min="4" max="4" width="14.5" style="5" customWidth="1"/>
    <col min="5" max="5" width="10" style="5" customWidth="1"/>
    <col min="6" max="6" width="9" style="5" bestFit="1" customWidth="1"/>
    <col min="7" max="7" width="9" style="7" bestFit="1"/>
    <col min="8" max="16384" width="9" style="7"/>
  </cols>
  <sheetData>
    <row r="1" spans="1:5">
      <c r="A1" s="59" t="s">
        <v>0</v>
      </c>
      <c r="B1" s="11"/>
      <c r="C1" s="11"/>
      <c r="D1" s="11"/>
      <c r="E1" s="11"/>
    </row>
    <row r="2" spans="1:5">
      <c r="A2" s="60" t="s">
        <v>1</v>
      </c>
      <c r="B2" s="14"/>
      <c r="C2" s="61" t="s">
        <v>2</v>
      </c>
      <c r="D2" s="14"/>
      <c r="E2" s="15"/>
    </row>
    <row r="3" spans="1:5">
      <c r="A3" s="62" t="s">
        <v>3</v>
      </c>
      <c r="C3" s="6" t="s">
        <v>4</v>
      </c>
      <c r="D3" s="6"/>
      <c r="E3" s="17"/>
    </row>
    <row r="4" spans="1:5">
      <c r="A4" s="60" t="s">
        <v>5</v>
      </c>
      <c r="B4" s="14"/>
      <c r="C4" s="61" t="s">
        <v>5</v>
      </c>
      <c r="D4" s="14"/>
      <c r="E4" s="15"/>
    </row>
    <row r="5" spans="1:5">
      <c r="A5" s="63" t="s">
        <v>6</v>
      </c>
      <c r="B5" s="29"/>
      <c r="C5" s="64" t="s">
        <v>7</v>
      </c>
      <c r="D5" s="29"/>
      <c r="E5" s="30"/>
    </row>
    <row r="6" spans="1:5">
      <c r="A6" s="65" t="s">
        <v>8</v>
      </c>
      <c r="B6" s="27"/>
      <c r="C6" s="66" t="s">
        <v>9</v>
      </c>
      <c r="D6" s="27"/>
      <c r="E6" s="28"/>
    </row>
    <row r="7" spans="1:5">
      <c r="A7" s="65" t="s">
        <v>10</v>
      </c>
      <c r="B7" s="27"/>
      <c r="C7" s="66" t="s">
        <v>11</v>
      </c>
      <c r="D7" s="27"/>
      <c r="E7" s="28"/>
    </row>
    <row r="8" spans="1:5">
      <c r="A8" s="65" t="s">
        <v>12</v>
      </c>
      <c r="B8" s="27"/>
      <c r="C8" s="66" t="s">
        <v>13</v>
      </c>
      <c r="D8" s="27"/>
      <c r="E8" s="28"/>
    </row>
    <row r="9" spans="1:5">
      <c r="A9" s="65" t="s">
        <v>14</v>
      </c>
      <c r="B9" s="27"/>
      <c r="C9" s="66" t="s">
        <v>15</v>
      </c>
      <c r="D9" s="27"/>
      <c r="E9" s="28"/>
    </row>
    <row r="10" spans="1:5">
      <c r="A10" s="65" t="s">
        <v>16</v>
      </c>
      <c r="B10" s="27"/>
      <c r="C10" s="66" t="s">
        <v>17</v>
      </c>
      <c r="D10" s="27"/>
      <c r="E10" s="28"/>
    </row>
    <row r="11" spans="1:5">
      <c r="A11" s="26" t="s">
        <v>18</v>
      </c>
      <c r="B11" s="27"/>
      <c r="C11" s="27" t="s">
        <v>852</v>
      </c>
      <c r="D11" s="66"/>
      <c r="E11" s="28"/>
    </row>
    <row r="12" spans="1:5">
      <c r="A12" s="26" t="s">
        <v>19</v>
      </c>
      <c r="B12" s="27"/>
      <c r="C12" s="27" t="s">
        <v>20</v>
      </c>
      <c r="D12" s="27"/>
      <c r="E12" s="28"/>
    </row>
    <row r="13" spans="1:5">
      <c r="A13" s="23" t="s">
        <v>21</v>
      </c>
      <c r="B13" s="24"/>
      <c r="C13" s="24" t="s">
        <v>22</v>
      </c>
      <c r="D13" s="69"/>
      <c r="E13" s="25"/>
    </row>
    <row r="14" spans="1:5">
      <c r="A14" s="13" t="s">
        <v>23</v>
      </c>
      <c r="B14" s="14"/>
      <c r="C14" s="14" t="s">
        <v>24</v>
      </c>
      <c r="D14" s="14"/>
      <c r="E14" s="15"/>
    </row>
    <row r="15" spans="1:5">
      <c r="A15" s="21" t="s">
        <v>25</v>
      </c>
      <c r="B15" s="22" t="s">
        <v>26</v>
      </c>
      <c r="C15" s="19" t="s">
        <v>27</v>
      </c>
      <c r="D15" s="19"/>
      <c r="E15" s="20"/>
    </row>
    <row r="16" spans="1:5">
      <c r="A16" s="16"/>
      <c r="B16" s="131">
        <v>1</v>
      </c>
      <c r="C16" s="5" t="s">
        <v>28</v>
      </c>
      <c r="E16" s="17"/>
    </row>
    <row r="17" spans="1:6">
      <c r="A17" s="10"/>
      <c r="B17" s="18" t="s">
        <v>1190</v>
      </c>
      <c r="C17" s="11" t="s">
        <v>1191</v>
      </c>
      <c r="D17" s="11"/>
      <c r="E17" s="12"/>
      <c r="F17" s="99"/>
    </row>
    <row r="18" spans="1:6">
      <c r="A18" s="89" t="s">
        <v>29</v>
      </c>
      <c r="B18" s="91" t="s">
        <v>26</v>
      </c>
      <c r="C18" s="19" t="s">
        <v>1531</v>
      </c>
      <c r="D18" s="19"/>
      <c r="E18" s="20"/>
    </row>
    <row r="19" spans="1:6">
      <c r="A19" s="16"/>
      <c r="B19" s="90">
        <v>1</v>
      </c>
      <c r="C19" s="4" t="s">
        <v>653</v>
      </c>
      <c r="E19" s="17"/>
    </row>
    <row r="20" spans="1:6">
      <c r="A20" s="16"/>
      <c r="B20" s="92">
        <v>2</v>
      </c>
      <c r="C20" s="4" t="s">
        <v>1604</v>
      </c>
      <c r="E20" s="17"/>
    </row>
    <row r="21" spans="1:6">
      <c r="A21" s="10"/>
      <c r="B21" s="93">
        <v>3</v>
      </c>
      <c r="C21" s="59" t="s">
        <v>30</v>
      </c>
      <c r="D21" s="11"/>
      <c r="E21" s="12"/>
    </row>
    <row r="22" spans="1:6">
      <c r="A22" s="67" t="s">
        <v>31</v>
      </c>
      <c r="B22" s="70" t="s">
        <v>32</v>
      </c>
      <c r="C22" s="71" t="s">
        <v>33</v>
      </c>
      <c r="D22" s="19"/>
      <c r="E22" s="20"/>
    </row>
    <row r="23" spans="1:6">
      <c r="A23" s="16"/>
      <c r="B23" s="72" t="s">
        <v>34</v>
      </c>
      <c r="C23" s="6" t="s">
        <v>35</v>
      </c>
      <c r="E23" s="17"/>
    </row>
    <row r="24" spans="1:6">
      <c r="A24" s="10"/>
      <c r="B24" s="18" t="s">
        <v>26</v>
      </c>
      <c r="C24" s="59" t="s">
        <v>36</v>
      </c>
      <c r="D24" s="11"/>
      <c r="E24" s="12"/>
    </row>
    <row r="25" spans="1:6">
      <c r="A25" s="16" t="s">
        <v>37</v>
      </c>
      <c r="C25" s="6" t="s">
        <v>38</v>
      </c>
      <c r="E25" s="17"/>
    </row>
    <row r="26" spans="1:6">
      <c r="A26" s="13" t="s">
        <v>39</v>
      </c>
      <c r="B26" s="14"/>
      <c r="C26" s="14" t="s">
        <v>40</v>
      </c>
      <c r="D26" s="14"/>
      <c r="E26" s="15"/>
    </row>
    <row r="27" spans="1:6">
      <c r="A27" s="13" t="s">
        <v>41</v>
      </c>
      <c r="B27" s="14"/>
      <c r="C27" s="61"/>
      <c r="D27" s="14"/>
      <c r="E27" s="15"/>
    </row>
    <row r="28" spans="1:6">
      <c r="A28" s="10" t="s">
        <v>42</v>
      </c>
      <c r="B28" s="11"/>
      <c r="C28" s="59" t="s">
        <v>43</v>
      </c>
      <c r="D28" s="73"/>
      <c r="E28" s="12"/>
    </row>
    <row r="29" spans="1:6" ht="105.75" customHeight="1">
      <c r="A29" s="208" t="s">
        <v>1763</v>
      </c>
      <c r="B29" s="209"/>
      <c r="C29" s="209"/>
      <c r="D29" s="209"/>
      <c r="E29" s="209"/>
    </row>
    <row r="30" spans="1:6" ht="10.5" customHeight="1">
      <c r="A30" s="205"/>
      <c r="B30" s="206"/>
      <c r="C30" s="206"/>
      <c r="D30" s="206"/>
      <c r="E30" s="206"/>
    </row>
    <row r="31" spans="1:6" ht="18.75">
      <c r="A31" s="6" t="s">
        <v>44</v>
      </c>
      <c r="B31" s="6" t="s">
        <v>1358</v>
      </c>
    </row>
    <row r="32" spans="1:6">
      <c r="A32" s="6" t="s">
        <v>45</v>
      </c>
      <c r="B32" s="75" t="s">
        <v>1359</v>
      </c>
    </row>
    <row r="33" spans="1:7">
      <c r="A33" s="6" t="s">
        <v>46</v>
      </c>
      <c r="B33" s="75" t="s">
        <v>1357</v>
      </c>
    </row>
    <row r="34" spans="1:7" ht="15">
      <c r="A34" s="98" t="s">
        <v>47</v>
      </c>
      <c r="G34" s="2"/>
    </row>
    <row r="35" spans="1:7">
      <c r="A35" s="68">
        <v>46237</v>
      </c>
      <c r="B35" s="5" t="s">
        <v>1821</v>
      </c>
      <c r="G35" s="2"/>
    </row>
    <row r="36" spans="1:7">
      <c r="A36" s="68">
        <v>46219</v>
      </c>
      <c r="B36" s="5" t="s">
        <v>1814</v>
      </c>
      <c r="G36" s="2"/>
    </row>
    <row r="37" spans="1:7">
      <c r="A37" s="68">
        <v>46211</v>
      </c>
      <c r="B37" s="5" t="s">
        <v>1810</v>
      </c>
      <c r="G37" s="2"/>
    </row>
    <row r="38" spans="1:7">
      <c r="A38" s="68">
        <v>46055</v>
      </c>
      <c r="B38" s="5" t="s">
        <v>1793</v>
      </c>
      <c r="G38" s="2"/>
    </row>
    <row r="39" spans="1:7">
      <c r="A39" s="68">
        <v>46055</v>
      </c>
      <c r="B39" s="5" t="s">
        <v>1791</v>
      </c>
      <c r="G39" s="2"/>
    </row>
    <row r="40" spans="1:7">
      <c r="A40" s="68">
        <v>46046</v>
      </c>
      <c r="B40" s="5" t="s">
        <v>1781</v>
      </c>
      <c r="G40" s="2"/>
    </row>
    <row r="41" spans="1:7">
      <c r="A41" s="68">
        <v>46042</v>
      </c>
      <c r="B41" s="5" t="s">
        <v>1778</v>
      </c>
      <c r="G41" s="2"/>
    </row>
    <row r="42" spans="1:7">
      <c r="A42" s="68">
        <v>45999</v>
      </c>
      <c r="B42" s="5" t="s">
        <v>1772</v>
      </c>
      <c r="G42" s="2"/>
    </row>
    <row r="43" spans="1:7">
      <c r="A43" s="68">
        <v>45988</v>
      </c>
      <c r="B43" s="5" t="s">
        <v>1767</v>
      </c>
      <c r="G43" s="2"/>
    </row>
    <row r="44" spans="1:7">
      <c r="A44" s="68">
        <v>45981</v>
      </c>
      <c r="B44" s="5" t="s">
        <v>1762</v>
      </c>
      <c r="G44" s="2"/>
    </row>
    <row r="45" spans="1:7">
      <c r="A45" s="164">
        <v>45936</v>
      </c>
      <c r="B45" s="5" t="s">
        <v>1748</v>
      </c>
      <c r="C45" s="7"/>
      <c r="D45" s="7"/>
      <c r="E45" s="7"/>
      <c r="F45" s="7"/>
    </row>
    <row r="46" spans="1:7">
      <c r="A46" s="68">
        <v>45902</v>
      </c>
      <c r="B46" s="5" t="s">
        <v>1743</v>
      </c>
      <c r="G46" s="2"/>
    </row>
    <row r="47" spans="1:7">
      <c r="A47" s="68">
        <v>45879</v>
      </c>
      <c r="B47" s="5" t="s">
        <v>1734</v>
      </c>
      <c r="G47" s="2"/>
    </row>
    <row r="48" spans="1:7">
      <c r="A48" s="68">
        <v>45838</v>
      </c>
      <c r="B48" s="5" t="s">
        <v>1730</v>
      </c>
      <c r="G48" s="2"/>
    </row>
    <row r="49" spans="1:7">
      <c r="A49" s="68">
        <v>45755</v>
      </c>
      <c r="B49" s="5" t="s">
        <v>1723</v>
      </c>
      <c r="G49" s="2"/>
    </row>
    <row r="50" spans="1:7">
      <c r="A50" s="68">
        <v>45754</v>
      </c>
      <c r="B50" s="5" t="s">
        <v>1717</v>
      </c>
      <c r="G50" s="2"/>
    </row>
    <row r="51" spans="1:7">
      <c r="A51" s="68">
        <v>45739</v>
      </c>
      <c r="B51" s="5" t="s">
        <v>1714</v>
      </c>
      <c r="G51" s="2"/>
    </row>
    <row r="52" spans="1:7">
      <c r="A52" s="68">
        <v>45691</v>
      </c>
      <c r="B52" s="5" t="s">
        <v>1708</v>
      </c>
      <c r="G52" s="2"/>
    </row>
    <row r="53" spans="1:7">
      <c r="A53" s="68">
        <v>45615</v>
      </c>
      <c r="B53" s="5" t="s">
        <v>1695</v>
      </c>
      <c r="G53" s="2"/>
    </row>
    <row r="54" spans="1:7">
      <c r="A54" s="68">
        <v>45607</v>
      </c>
      <c r="B54" s="5" t="s">
        <v>1687</v>
      </c>
      <c r="G54" s="2"/>
    </row>
    <row r="55" spans="1:7">
      <c r="A55" s="68">
        <v>45601</v>
      </c>
      <c r="B55" s="5" t="s">
        <v>1678</v>
      </c>
      <c r="G55" s="2"/>
    </row>
    <row r="56" spans="1:7">
      <c r="A56" s="68">
        <v>45532</v>
      </c>
      <c r="B56" s="5" t="s">
        <v>1668</v>
      </c>
      <c r="G56" s="2"/>
    </row>
    <row r="57" spans="1:7">
      <c r="A57" s="68">
        <v>45511</v>
      </c>
      <c r="B57" s="5" t="s">
        <v>1650</v>
      </c>
      <c r="G57" s="2"/>
    </row>
    <row r="58" spans="1:7">
      <c r="A58" s="68">
        <v>45506</v>
      </c>
      <c r="B58" s="5" t="s">
        <v>1646</v>
      </c>
      <c r="G58" s="2"/>
    </row>
    <row r="59" spans="1:7">
      <c r="A59" s="68">
        <v>45478</v>
      </c>
      <c r="B59" s="5" t="s">
        <v>1643</v>
      </c>
      <c r="G59" s="2"/>
    </row>
    <row r="60" spans="1:7">
      <c r="A60" s="68">
        <v>45473</v>
      </c>
      <c r="B60" s="5" t="s">
        <v>1634</v>
      </c>
      <c r="G60" s="2"/>
    </row>
    <row r="61" spans="1:7">
      <c r="A61" s="68">
        <v>45454</v>
      </c>
      <c r="B61" s="5" t="s">
        <v>1624</v>
      </c>
      <c r="G61" s="2"/>
    </row>
    <row r="62" spans="1:7">
      <c r="A62" s="68">
        <v>45454</v>
      </c>
      <c r="B62" s="5" t="s">
        <v>1623</v>
      </c>
      <c r="G62" s="2"/>
    </row>
    <row r="63" spans="1:7">
      <c r="A63" s="68">
        <v>45449</v>
      </c>
      <c r="B63" s="5" t="s">
        <v>1618</v>
      </c>
      <c r="G63" s="2"/>
    </row>
    <row r="64" spans="1:7">
      <c r="A64" s="68">
        <v>45443</v>
      </c>
      <c r="B64" s="5" t="s">
        <v>1607</v>
      </c>
      <c r="G64" s="2"/>
    </row>
    <row r="65" spans="1:7">
      <c r="A65" s="68">
        <v>45443</v>
      </c>
      <c r="B65" s="5" t="s">
        <v>1606</v>
      </c>
      <c r="G65" s="2"/>
    </row>
    <row r="66" spans="1:7">
      <c r="A66" s="68">
        <v>45439</v>
      </c>
      <c r="B66" s="5" t="s">
        <v>1598</v>
      </c>
      <c r="G66" s="2"/>
    </row>
    <row r="67" spans="1:7">
      <c r="A67" s="68">
        <v>45420</v>
      </c>
      <c r="B67" s="5" t="s">
        <v>1593</v>
      </c>
      <c r="G67" s="2"/>
    </row>
    <row r="68" spans="1:7">
      <c r="A68" s="68">
        <v>45411</v>
      </c>
      <c r="B68" s="5" t="s">
        <v>1590</v>
      </c>
      <c r="G68" s="2"/>
    </row>
    <row r="69" spans="1:7">
      <c r="A69" s="68">
        <v>45406</v>
      </c>
      <c r="B69" s="5" t="s">
        <v>1584</v>
      </c>
      <c r="G69" s="2"/>
    </row>
    <row r="70" spans="1:7">
      <c r="A70" s="164">
        <v>45384</v>
      </c>
      <c r="B70" s="7" t="s">
        <v>1579</v>
      </c>
      <c r="G70" s="2"/>
    </row>
    <row r="71" spans="1:7">
      <c r="A71" s="164">
        <v>45379</v>
      </c>
      <c r="B71" s="7" t="s">
        <v>1573</v>
      </c>
      <c r="G71" s="2"/>
    </row>
    <row r="72" spans="1:7">
      <c r="A72" s="164">
        <v>45376</v>
      </c>
      <c r="B72" s="7" t="s">
        <v>1571</v>
      </c>
      <c r="G72" s="2"/>
    </row>
    <row r="73" spans="1:7">
      <c r="A73" s="164">
        <v>45355</v>
      </c>
      <c r="B73" s="7" t="s">
        <v>1555</v>
      </c>
      <c r="C73" s="7"/>
      <c r="D73" s="7"/>
      <c r="E73" s="7"/>
      <c r="F73" s="7"/>
    </row>
    <row r="74" spans="1:7">
      <c r="A74" s="68">
        <v>45253</v>
      </c>
      <c r="B74" s="5" t="s">
        <v>1543</v>
      </c>
      <c r="G74" s="2"/>
    </row>
    <row r="75" spans="1:7">
      <c r="A75" s="68">
        <v>45245</v>
      </c>
      <c r="B75" s="5" t="s">
        <v>1539</v>
      </c>
      <c r="G75" s="2"/>
    </row>
    <row r="76" spans="1:7">
      <c r="A76" s="68">
        <v>45237</v>
      </c>
      <c r="B76" s="5" t="s">
        <v>1530</v>
      </c>
      <c r="G76" s="2"/>
    </row>
    <row r="77" spans="1:7">
      <c r="A77" s="68">
        <v>45208</v>
      </c>
      <c r="B77" s="5" t="s">
        <v>1516</v>
      </c>
      <c r="G77" s="2"/>
    </row>
    <row r="78" spans="1:7">
      <c r="A78" s="68">
        <v>45205</v>
      </c>
      <c r="B78" s="5" t="s">
        <v>1510</v>
      </c>
      <c r="G78" s="2"/>
    </row>
    <row r="79" spans="1:7">
      <c r="A79" s="68">
        <v>45194</v>
      </c>
      <c r="B79" s="5" t="s">
        <v>1500</v>
      </c>
      <c r="G79" s="2"/>
    </row>
    <row r="80" spans="1:7">
      <c r="A80" s="68">
        <v>45175</v>
      </c>
      <c r="B80" s="5" t="s">
        <v>1499</v>
      </c>
      <c r="G80" s="2"/>
    </row>
    <row r="81" spans="1:7">
      <c r="A81" s="68">
        <v>45167</v>
      </c>
      <c r="B81" s="5" t="s">
        <v>1493</v>
      </c>
      <c r="G81" s="2"/>
    </row>
    <row r="82" spans="1:7">
      <c r="A82" s="68">
        <v>45102</v>
      </c>
      <c r="B82" s="5" t="s">
        <v>1478</v>
      </c>
      <c r="G82" s="2"/>
    </row>
    <row r="83" spans="1:7">
      <c r="A83" s="68">
        <v>45071</v>
      </c>
      <c r="B83" s="5" t="s">
        <v>1466</v>
      </c>
      <c r="G83" s="2"/>
    </row>
    <row r="84" spans="1:7">
      <c r="A84" s="68">
        <v>45050</v>
      </c>
      <c r="B84" s="5" t="s">
        <v>1460</v>
      </c>
      <c r="G84" s="2"/>
    </row>
    <row r="85" spans="1:7">
      <c r="A85" s="68">
        <v>45012</v>
      </c>
      <c r="B85" s="5" t="s">
        <v>1428</v>
      </c>
      <c r="G85" s="2"/>
    </row>
    <row r="86" spans="1:7">
      <c r="A86" s="68">
        <v>44991</v>
      </c>
      <c r="B86" s="5" t="s">
        <v>1423</v>
      </c>
      <c r="G86" s="2"/>
    </row>
    <row r="87" spans="1:7">
      <c r="A87" s="68">
        <v>44987</v>
      </c>
      <c r="B87" s="5" t="s">
        <v>1418</v>
      </c>
      <c r="G87" s="2"/>
    </row>
    <row r="88" spans="1:7">
      <c r="A88" s="68">
        <v>44963</v>
      </c>
      <c r="B88" s="5" t="s">
        <v>1414</v>
      </c>
      <c r="G88" s="2"/>
    </row>
    <row r="89" spans="1:7">
      <c r="A89" s="68">
        <v>44904</v>
      </c>
      <c r="B89" s="5" t="s">
        <v>1405</v>
      </c>
      <c r="G89" s="2"/>
    </row>
    <row r="90" spans="1:7">
      <c r="A90" s="68">
        <v>44895</v>
      </c>
      <c r="B90" s="5" t="s">
        <v>1511</v>
      </c>
      <c r="G90" s="2"/>
    </row>
    <row r="91" spans="1:7">
      <c r="A91" s="68">
        <v>44865</v>
      </c>
      <c r="B91" s="5" t="s">
        <v>1380</v>
      </c>
      <c r="G91" s="2"/>
    </row>
    <row r="92" spans="1:7">
      <c r="A92" s="68">
        <v>44840</v>
      </c>
      <c r="B92" s="5" t="s">
        <v>1375</v>
      </c>
      <c r="G92" s="2"/>
    </row>
    <row r="93" spans="1:7">
      <c r="A93" s="68">
        <v>44839</v>
      </c>
      <c r="B93" s="5" t="s">
        <v>1360</v>
      </c>
      <c r="G93" s="2"/>
    </row>
    <row r="94" spans="1:7">
      <c r="A94" s="68">
        <v>44781</v>
      </c>
      <c r="B94" s="5" t="s">
        <v>1355</v>
      </c>
      <c r="G94" s="2"/>
    </row>
    <row r="95" spans="1:7">
      <c r="A95" s="68">
        <v>44740</v>
      </c>
      <c r="B95" s="5" t="s">
        <v>1356</v>
      </c>
      <c r="G95" s="2"/>
    </row>
    <row r="96" spans="1:7">
      <c r="A96" s="68">
        <v>44597</v>
      </c>
      <c r="B96" s="5" t="s">
        <v>1305</v>
      </c>
      <c r="G96" s="2"/>
    </row>
    <row r="97" spans="1:7">
      <c r="A97" s="68">
        <v>44579</v>
      </c>
      <c r="B97" s="5" t="s">
        <v>1298</v>
      </c>
    </row>
    <row r="98" spans="1:7">
      <c r="A98" s="68">
        <v>44550</v>
      </c>
      <c r="B98" s="5" t="s">
        <v>1293</v>
      </c>
    </row>
    <row r="99" spans="1:7">
      <c r="A99" s="68">
        <v>44539</v>
      </c>
      <c r="B99" s="5" t="s">
        <v>1286</v>
      </c>
    </row>
    <row r="100" spans="1:7">
      <c r="A100" s="68">
        <v>44504</v>
      </c>
      <c r="B100" s="5" t="s">
        <v>1280</v>
      </c>
      <c r="G100" s="99"/>
    </row>
    <row r="101" spans="1:7">
      <c r="A101" s="68">
        <v>44467</v>
      </c>
      <c r="B101" s="5" t="s">
        <v>1262</v>
      </c>
      <c r="G101" s="99"/>
    </row>
    <row r="102" spans="1:7">
      <c r="A102" s="68">
        <v>44443</v>
      </c>
      <c r="B102" s="5" t="s">
        <v>1233</v>
      </c>
      <c r="G102" s="99"/>
    </row>
    <row r="103" spans="1:7">
      <c r="A103" s="68">
        <v>44438</v>
      </c>
      <c r="B103" s="5" t="s">
        <v>1216</v>
      </c>
      <c r="G103" s="99"/>
    </row>
    <row r="104" spans="1:7">
      <c r="A104" s="68">
        <v>44437</v>
      </c>
      <c r="B104" s="5" t="s">
        <v>1208</v>
      </c>
      <c r="G104" s="99"/>
    </row>
    <row r="105" spans="1:7">
      <c r="A105" s="68">
        <v>44436</v>
      </c>
      <c r="B105" s="5" t="s">
        <v>1204</v>
      </c>
      <c r="G105" s="99"/>
    </row>
    <row r="106" spans="1:7">
      <c r="A106" s="68">
        <v>44435</v>
      </c>
      <c r="B106" s="5" t="s">
        <v>1192</v>
      </c>
      <c r="E106" s="7"/>
      <c r="F106" s="7"/>
    </row>
    <row r="107" spans="1:7">
      <c r="A107" s="68">
        <v>44299</v>
      </c>
      <c r="B107" s="5" t="s">
        <v>921</v>
      </c>
      <c r="E107" s="99"/>
    </row>
    <row r="108" spans="1:7">
      <c r="A108" s="68">
        <v>44291</v>
      </c>
      <c r="B108" s="5" t="s">
        <v>909</v>
      </c>
      <c r="E108" s="99"/>
    </row>
    <row r="109" spans="1:7">
      <c r="A109" s="68">
        <v>44268</v>
      </c>
      <c r="B109" s="5" t="s">
        <v>896</v>
      </c>
      <c r="E109" s="99"/>
    </row>
    <row r="110" spans="1:7">
      <c r="A110" s="68">
        <v>44249</v>
      </c>
      <c r="B110" s="5" t="s">
        <v>887</v>
      </c>
      <c r="E110" s="7"/>
    </row>
    <row r="111" spans="1:7">
      <c r="A111" s="68">
        <v>44189</v>
      </c>
      <c r="B111" s="5" t="s">
        <v>862</v>
      </c>
      <c r="E111" s="99"/>
    </row>
    <row r="112" spans="1:7">
      <c r="A112" s="68">
        <v>44140</v>
      </c>
      <c r="B112" s="5" t="s">
        <v>855</v>
      </c>
      <c r="E112" s="7"/>
    </row>
    <row r="113" spans="1:5">
      <c r="A113" s="68">
        <v>44082</v>
      </c>
      <c r="B113" s="5" t="s">
        <v>827</v>
      </c>
      <c r="E113" s="7"/>
    </row>
    <row r="114" spans="1:5">
      <c r="A114" s="68">
        <v>44080</v>
      </c>
      <c r="B114" s="5" t="s">
        <v>818</v>
      </c>
      <c r="E114" s="99"/>
    </row>
    <row r="115" spans="1:5">
      <c r="A115" s="68">
        <v>44077</v>
      </c>
      <c r="B115" s="5" t="s">
        <v>817</v>
      </c>
      <c r="E115" s="99"/>
    </row>
    <row r="116" spans="1:5">
      <c r="A116" s="68">
        <v>44074</v>
      </c>
      <c r="B116" s="5" t="s">
        <v>806</v>
      </c>
      <c r="E116" s="99"/>
    </row>
    <row r="117" spans="1:5">
      <c r="A117" s="68">
        <v>44056</v>
      </c>
      <c r="B117" s="5" t="s">
        <v>796</v>
      </c>
      <c r="E117" s="99"/>
    </row>
    <row r="118" spans="1:5">
      <c r="A118" s="68">
        <v>44056</v>
      </c>
      <c r="B118" s="5" t="s">
        <v>828</v>
      </c>
      <c r="E118" s="99"/>
    </row>
    <row r="119" spans="1:5">
      <c r="A119" s="68">
        <v>43764</v>
      </c>
      <c r="B119" s="5" t="s">
        <v>829</v>
      </c>
      <c r="E119" s="7"/>
    </row>
    <row r="120" spans="1:5">
      <c r="A120" s="68">
        <v>43703</v>
      </c>
      <c r="B120" s="5" t="s">
        <v>830</v>
      </c>
      <c r="E120" s="7"/>
    </row>
    <row r="121" spans="1:5">
      <c r="A121" s="68">
        <v>43563</v>
      </c>
      <c r="B121" s="5" t="s">
        <v>831</v>
      </c>
      <c r="E121" s="7"/>
    </row>
    <row r="122" spans="1:5">
      <c r="A122" s="68">
        <v>43482</v>
      </c>
      <c r="B122" s="5" t="s">
        <v>832</v>
      </c>
      <c r="E122" s="7"/>
    </row>
    <row r="123" spans="1:5">
      <c r="A123" s="68">
        <v>43299</v>
      </c>
      <c r="B123" s="5" t="s">
        <v>833</v>
      </c>
      <c r="E123" s="7"/>
    </row>
    <row r="124" spans="1:5">
      <c r="A124" s="68">
        <v>43232</v>
      </c>
      <c r="B124" s="5" t="s">
        <v>834</v>
      </c>
      <c r="E124" s="7"/>
    </row>
    <row r="125" spans="1:5">
      <c r="A125" s="68">
        <v>43218</v>
      </c>
      <c r="B125" s="5" t="s">
        <v>835</v>
      </c>
      <c r="E125" s="7"/>
    </row>
    <row r="126" spans="1:5">
      <c r="A126" s="103">
        <v>43076</v>
      </c>
      <c r="B126" s="5" t="s">
        <v>836</v>
      </c>
      <c r="E126" s="99"/>
    </row>
    <row r="127" spans="1:5">
      <c r="A127" s="9">
        <v>42982</v>
      </c>
      <c r="B127" s="5" t="s">
        <v>837</v>
      </c>
      <c r="D127" s="99"/>
    </row>
    <row r="128" spans="1:5">
      <c r="A128" s="9">
        <v>42935</v>
      </c>
      <c r="B128" s="5" t="s">
        <v>838</v>
      </c>
      <c r="D128" s="7"/>
    </row>
    <row r="129" spans="1:2">
      <c r="A129" s="9">
        <v>42678</v>
      </c>
      <c r="B129" s="5" t="s">
        <v>681</v>
      </c>
    </row>
    <row r="130" spans="1:2">
      <c r="A130" s="9">
        <v>42487</v>
      </c>
      <c r="B130" s="5" t="s">
        <v>839</v>
      </c>
    </row>
    <row r="131" spans="1:2">
      <c r="A131" s="9">
        <v>42249</v>
      </c>
      <c r="B131" s="5" t="s">
        <v>840</v>
      </c>
    </row>
    <row r="132" spans="1:2">
      <c r="A132" s="9">
        <v>42107</v>
      </c>
      <c r="B132" s="5" t="s">
        <v>841</v>
      </c>
    </row>
    <row r="133" spans="1:2">
      <c r="A133" s="9">
        <v>41939</v>
      </c>
      <c r="B133" s="5" t="s">
        <v>842</v>
      </c>
    </row>
    <row r="134" spans="1:2">
      <c r="A134" s="9">
        <v>41900</v>
      </c>
      <c r="B134" s="5" t="s">
        <v>843</v>
      </c>
    </row>
    <row r="135" spans="1:2">
      <c r="A135" s="9">
        <v>41884</v>
      </c>
      <c r="B135" s="5" t="s">
        <v>844</v>
      </c>
    </row>
    <row r="136" spans="1:2">
      <c r="A136" s="9">
        <v>41773</v>
      </c>
      <c r="B136" s="5" t="s">
        <v>845</v>
      </c>
    </row>
    <row r="137" spans="1:2">
      <c r="A137" s="9">
        <v>41477</v>
      </c>
      <c r="B137" s="6" t="s">
        <v>846</v>
      </c>
    </row>
    <row r="138" spans="1:2">
      <c r="A138" s="9">
        <v>41232</v>
      </c>
      <c r="B138" s="6" t="s">
        <v>847</v>
      </c>
    </row>
    <row r="139" spans="1:2">
      <c r="A139" s="9">
        <v>41051</v>
      </c>
      <c r="B139" s="6" t="s">
        <v>848</v>
      </c>
    </row>
    <row r="140" spans="1:2">
      <c r="A140" s="9">
        <v>41037</v>
      </c>
      <c r="B140" s="6" t="s">
        <v>652</v>
      </c>
    </row>
    <row r="141" spans="1:2">
      <c r="A141" s="9">
        <v>40694</v>
      </c>
      <c r="B141" s="6" t="s">
        <v>849</v>
      </c>
    </row>
    <row r="142" spans="1:2">
      <c r="A142" s="9">
        <v>40265</v>
      </c>
      <c r="B142" s="6" t="s">
        <v>850</v>
      </c>
    </row>
    <row r="143" spans="1:2">
      <c r="A143" s="9">
        <v>39839</v>
      </c>
      <c r="B143" s="6" t="s">
        <v>851</v>
      </c>
    </row>
    <row r="144" spans="1:2">
      <c r="A144" s="9">
        <v>39598</v>
      </c>
      <c r="B144" s="6" t="s">
        <v>53</v>
      </c>
    </row>
    <row r="145" spans="1:2">
      <c r="A145" s="9">
        <v>39510</v>
      </c>
      <c r="B145" s="6" t="s">
        <v>52</v>
      </c>
    </row>
    <row r="146" spans="1:2">
      <c r="A146" s="9">
        <v>39400</v>
      </c>
      <c r="B146" s="4" t="s">
        <v>49</v>
      </c>
    </row>
    <row r="147" spans="1:2">
      <c r="A147" s="9">
        <v>39391</v>
      </c>
      <c r="B147" s="6" t="s">
        <v>51</v>
      </c>
    </row>
    <row r="148" spans="1:2">
      <c r="A148" s="9">
        <v>39301</v>
      </c>
      <c r="B148" s="6" t="s">
        <v>50</v>
      </c>
    </row>
    <row r="149" spans="1:2">
      <c r="A149" s="9">
        <v>39113</v>
      </c>
      <c r="B149" s="4" t="s">
        <v>49</v>
      </c>
    </row>
    <row r="150" spans="1:2">
      <c r="A150" s="68">
        <v>39107</v>
      </c>
      <c r="B150" s="74" t="s">
        <v>48</v>
      </c>
    </row>
  </sheetData>
  <sortState xmlns:xlrd2="http://schemas.microsoft.com/office/spreadsheetml/2017/richdata2" ref="A126:G147">
    <sortCondition descending="1" ref="A126:A147"/>
  </sortState>
  <mergeCells count="1">
    <mergeCell ref="A29:E29"/>
  </mergeCells>
  <phoneticPr fontId="29"/>
  <hyperlinks>
    <hyperlink ref="B33" r:id="rId1" xr:uid="{9EDAD3B3-59E8-42BA-AC20-E03B3E158D13}"/>
    <hyperlink ref="B32" r:id="rId2" xr:uid="{6BF13264-62FC-436D-90B9-3FBE8FCFA2C0}"/>
  </hyperlinks>
  <pageMargins left="0.69791666666666663" right="0.69791666666666663" top="0.75" bottom="0.75" header="0.29791666666666666" footer="0.29791666666666666"/>
  <pageSetup paperSize="9" firstPageNumber="4294963191" orientation="portrait" horizontalDpi="4294967293" verticalDpi="4294967293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E371"/>
  <sheetViews>
    <sheetView tabSelected="1" zoomScale="120" zoomScaleNormal="120" workbookViewId="0">
      <pane xSplit="1" ySplit="1" topLeftCell="B315" activePane="bottomRight" state="frozen"/>
      <selection pane="topRight" activeCell="B1" sqref="B1"/>
      <selection pane="bottomLeft" activeCell="A2" sqref="A2"/>
      <selection pane="bottomRight" activeCell="E358" sqref="E358"/>
    </sheetView>
  </sheetViews>
  <sheetFormatPr defaultColWidth="9" defaultRowHeight="12.75"/>
  <cols>
    <col min="1" max="1" width="14.125" style="34" customWidth="1"/>
    <col min="2" max="2" width="6.375" style="34" customWidth="1"/>
    <col min="3" max="3" width="7.125" style="34" customWidth="1"/>
    <col min="4" max="4" width="3.75" style="34" customWidth="1"/>
    <col min="5" max="8" width="3.625" style="34" customWidth="1"/>
    <col min="9" max="9" width="5.125" style="34" customWidth="1"/>
    <col min="10" max="10" width="4.5" style="34" customWidth="1"/>
    <col min="11" max="12" width="5.375" style="34" customWidth="1"/>
    <col min="13" max="13" width="4.875" style="34" customWidth="1"/>
    <col min="14" max="15" width="6.875" style="34" customWidth="1"/>
    <col min="16" max="16" width="7" style="34" customWidth="1"/>
    <col min="17" max="17" width="9" style="34"/>
    <col min="18" max="18" width="6.5" style="2" customWidth="1"/>
    <col min="19" max="20" width="9.5" style="34" customWidth="1"/>
    <col min="21" max="21" width="19.625" style="34" customWidth="1"/>
    <col min="22" max="22" width="14.625" style="34" customWidth="1"/>
    <col min="23" max="23" width="12.5" style="34" customWidth="1"/>
    <col min="24" max="24" width="12.75" style="34" bestFit="1" customWidth="1"/>
    <col min="25" max="25" width="15.625" style="34" customWidth="1"/>
    <col min="26" max="16384" width="9" style="34"/>
  </cols>
  <sheetData>
    <row r="1" spans="1:28">
      <c r="A1" s="34" t="s">
        <v>1</v>
      </c>
      <c r="B1" s="34" t="s">
        <v>3</v>
      </c>
      <c r="C1" s="34" t="s">
        <v>5</v>
      </c>
      <c r="D1" s="34" t="s">
        <v>6</v>
      </c>
      <c r="E1" s="34" t="s">
        <v>8</v>
      </c>
      <c r="F1" s="34" t="s">
        <v>10</v>
      </c>
      <c r="G1" s="34" t="s">
        <v>12</v>
      </c>
      <c r="H1" s="34" t="s">
        <v>14</v>
      </c>
      <c r="I1" s="34" t="s">
        <v>16</v>
      </c>
      <c r="J1" s="34" t="s">
        <v>18</v>
      </c>
      <c r="K1" s="34" t="s">
        <v>19</v>
      </c>
      <c r="L1" s="34" t="s">
        <v>21</v>
      </c>
      <c r="M1" s="34" t="s">
        <v>23</v>
      </c>
      <c r="N1" s="34" t="s">
        <v>25</v>
      </c>
      <c r="O1" s="34" t="s">
        <v>1792</v>
      </c>
      <c r="P1" s="34" t="s">
        <v>29</v>
      </c>
      <c r="Q1" s="2" t="s">
        <v>31</v>
      </c>
      <c r="R1" s="2" t="s">
        <v>37</v>
      </c>
      <c r="S1" s="34" t="s">
        <v>39</v>
      </c>
      <c r="T1" s="34" t="s">
        <v>39</v>
      </c>
      <c r="U1" s="34" t="s">
        <v>54</v>
      </c>
      <c r="V1" s="34" t="s">
        <v>41</v>
      </c>
      <c r="W1" s="34" t="s">
        <v>42</v>
      </c>
      <c r="X1" s="34" t="s">
        <v>733</v>
      </c>
      <c r="Y1" s="82" t="s">
        <v>55</v>
      </c>
    </row>
    <row r="2" spans="1:28">
      <c r="A2" s="35" t="s">
        <v>56</v>
      </c>
      <c r="B2" s="35">
        <v>2</v>
      </c>
      <c r="D2" s="34">
        <v>1</v>
      </c>
      <c r="E2" s="34">
        <v>1</v>
      </c>
      <c r="N2" s="34">
        <v>1</v>
      </c>
      <c r="P2" s="115"/>
      <c r="Q2" s="2" t="s">
        <v>34</v>
      </c>
      <c r="R2" s="76">
        <v>1937</v>
      </c>
      <c r="S2" s="34" t="s">
        <v>57</v>
      </c>
      <c r="T2" s="34" t="s">
        <v>1255</v>
      </c>
      <c r="V2" s="34" t="s">
        <v>629</v>
      </c>
      <c r="Y2" s="130" t="s">
        <v>939</v>
      </c>
      <c r="Z2" s="130" t="s">
        <v>805</v>
      </c>
      <c r="AA2" s="130" t="s">
        <v>627</v>
      </c>
      <c r="AB2" s="130" t="s">
        <v>628</v>
      </c>
    </row>
    <row r="3" spans="1:28">
      <c r="A3" s="35" t="s">
        <v>18</v>
      </c>
      <c r="B3" s="35">
        <v>2</v>
      </c>
      <c r="E3" s="34">
        <v>1</v>
      </c>
      <c r="F3" s="34">
        <v>1</v>
      </c>
      <c r="J3" s="34">
        <v>1</v>
      </c>
      <c r="N3" s="34">
        <v>1</v>
      </c>
      <c r="P3" s="115"/>
      <c r="Q3" s="2" t="s">
        <v>34</v>
      </c>
      <c r="R3" s="76">
        <v>1940</v>
      </c>
      <c r="S3" s="34" t="s">
        <v>58</v>
      </c>
      <c r="V3" s="34" t="s">
        <v>629</v>
      </c>
      <c r="W3" s="54"/>
      <c r="X3" s="54"/>
      <c r="Y3" s="130" t="s">
        <v>627</v>
      </c>
      <c r="Z3" s="130" t="s">
        <v>628</v>
      </c>
    </row>
    <row r="4" spans="1:28">
      <c r="A4" s="35" t="s">
        <v>59</v>
      </c>
      <c r="B4" s="35">
        <v>2</v>
      </c>
      <c r="C4" s="34">
        <v>1</v>
      </c>
      <c r="D4" s="34">
        <v>1</v>
      </c>
      <c r="E4" s="34">
        <v>1</v>
      </c>
      <c r="N4" s="34">
        <v>1</v>
      </c>
      <c r="P4" s="115"/>
      <c r="Q4" s="2" t="s">
        <v>34</v>
      </c>
      <c r="R4" s="76">
        <v>1941</v>
      </c>
      <c r="S4" s="34" t="s">
        <v>1254</v>
      </c>
      <c r="V4" s="34" t="s">
        <v>630</v>
      </c>
      <c r="Y4" s="130" t="s">
        <v>940</v>
      </c>
    </row>
    <row r="5" spans="1:28">
      <c r="A5" s="35" t="s">
        <v>19</v>
      </c>
      <c r="B5" s="35">
        <v>2</v>
      </c>
      <c r="D5" s="34">
        <v>1</v>
      </c>
      <c r="G5" s="34">
        <v>1</v>
      </c>
      <c r="K5" s="34">
        <v>1</v>
      </c>
      <c r="N5" s="34">
        <v>1</v>
      </c>
      <c r="P5" s="115"/>
      <c r="R5" s="36">
        <v>1963</v>
      </c>
      <c r="S5" s="34" t="s">
        <v>1235</v>
      </c>
      <c r="V5" s="34" t="s">
        <v>645</v>
      </c>
      <c r="Y5" s="130" t="s">
        <v>941</v>
      </c>
    </row>
    <row r="6" spans="1:28">
      <c r="A6" s="38" t="s">
        <v>61</v>
      </c>
      <c r="B6" s="38">
        <v>4</v>
      </c>
      <c r="D6" s="34">
        <v>3</v>
      </c>
      <c r="F6" s="34">
        <v>1</v>
      </c>
      <c r="P6" s="115"/>
      <c r="R6" s="36">
        <v>1968</v>
      </c>
      <c r="S6" s="34" t="s">
        <v>1435</v>
      </c>
      <c r="T6" s="34" t="s">
        <v>62</v>
      </c>
      <c r="V6" s="34" t="s">
        <v>647</v>
      </c>
      <c r="W6" s="34" t="s">
        <v>1436</v>
      </c>
      <c r="X6" s="83">
        <v>2E+16</v>
      </c>
      <c r="Y6" s="75" t="s">
        <v>1434</v>
      </c>
      <c r="Z6" s="130" t="s">
        <v>943</v>
      </c>
    </row>
    <row r="7" spans="1:28">
      <c r="A7" s="37" t="s">
        <v>60</v>
      </c>
      <c r="B7" s="37">
        <v>3</v>
      </c>
      <c r="D7" s="34">
        <v>2</v>
      </c>
      <c r="G7" s="34">
        <v>1</v>
      </c>
      <c r="K7" s="34">
        <v>1</v>
      </c>
      <c r="P7" s="115"/>
      <c r="R7" s="36">
        <v>1969</v>
      </c>
      <c r="S7" s="34" t="s">
        <v>1234</v>
      </c>
      <c r="V7" s="34" t="s">
        <v>647</v>
      </c>
      <c r="W7" s="34" t="s">
        <v>646</v>
      </c>
      <c r="Y7" s="130" t="s">
        <v>942</v>
      </c>
    </row>
    <row r="8" spans="1:28">
      <c r="A8" s="38" t="s">
        <v>63</v>
      </c>
      <c r="B8" s="38">
        <v>4</v>
      </c>
      <c r="D8" s="34">
        <v>2</v>
      </c>
      <c r="E8" s="34">
        <v>1</v>
      </c>
      <c r="G8" s="34">
        <v>1</v>
      </c>
      <c r="P8" s="115"/>
      <c r="R8" s="36">
        <v>1969</v>
      </c>
      <c r="S8" s="34" t="s">
        <v>1438</v>
      </c>
      <c r="T8" s="34" t="s">
        <v>64</v>
      </c>
      <c r="U8" s="34" t="s">
        <v>65</v>
      </c>
      <c r="V8" s="34" t="s">
        <v>631</v>
      </c>
      <c r="W8" s="34" t="s">
        <v>1436</v>
      </c>
      <c r="X8" s="156">
        <v>600000000000000</v>
      </c>
      <c r="Y8" s="75" t="s">
        <v>1437</v>
      </c>
      <c r="Z8" s="130" t="s">
        <v>944</v>
      </c>
    </row>
    <row r="9" spans="1:28">
      <c r="A9" s="35" t="s">
        <v>761</v>
      </c>
      <c r="B9" s="35">
        <v>2</v>
      </c>
      <c r="D9" s="34">
        <v>2</v>
      </c>
      <c r="N9" s="34">
        <v>1</v>
      </c>
      <c r="P9" s="115"/>
      <c r="Q9" s="2" t="s">
        <v>34</v>
      </c>
      <c r="R9" s="39">
        <v>1970</v>
      </c>
      <c r="S9" s="34" t="s">
        <v>758</v>
      </c>
      <c r="T9" s="34" t="s">
        <v>94</v>
      </c>
      <c r="U9" s="34" t="s">
        <v>759</v>
      </c>
      <c r="V9" s="34" t="s">
        <v>760</v>
      </c>
      <c r="W9" s="34" t="s">
        <v>757</v>
      </c>
      <c r="X9" s="83">
        <v>1.3E+20</v>
      </c>
      <c r="Y9" s="130" t="s">
        <v>811</v>
      </c>
      <c r="Z9" s="130" t="s">
        <v>1145</v>
      </c>
    </row>
    <row r="10" spans="1:28">
      <c r="A10" s="35" t="s">
        <v>95</v>
      </c>
      <c r="B10" s="35">
        <v>2</v>
      </c>
      <c r="E10" s="34">
        <v>1</v>
      </c>
      <c r="G10" s="34">
        <v>1</v>
      </c>
      <c r="N10" s="34">
        <v>1</v>
      </c>
      <c r="P10" s="115"/>
      <c r="R10" s="39">
        <v>1970</v>
      </c>
      <c r="S10" s="34" t="s">
        <v>809</v>
      </c>
      <c r="T10" s="34" t="s">
        <v>810</v>
      </c>
      <c r="V10" s="34" t="s">
        <v>120</v>
      </c>
      <c r="W10" s="34" t="s">
        <v>807</v>
      </c>
      <c r="Y10" s="130" t="s">
        <v>808</v>
      </c>
      <c r="Z10" s="130" t="s">
        <v>639</v>
      </c>
      <c r="AA10" s="130" t="s">
        <v>640</v>
      </c>
    </row>
    <row r="11" spans="1:28">
      <c r="A11" s="37" t="s">
        <v>100</v>
      </c>
      <c r="B11" s="37">
        <v>3</v>
      </c>
      <c r="C11" s="34">
        <v>1</v>
      </c>
      <c r="D11" s="34">
        <v>1</v>
      </c>
      <c r="E11" s="34">
        <v>1</v>
      </c>
      <c r="G11" s="34">
        <v>1</v>
      </c>
      <c r="N11" s="34">
        <v>1</v>
      </c>
      <c r="P11" s="115"/>
      <c r="R11" s="39">
        <v>1970</v>
      </c>
      <c r="S11" s="34" t="s">
        <v>1239</v>
      </c>
      <c r="T11" s="34" t="s">
        <v>101</v>
      </c>
      <c r="U11" s="34" t="s">
        <v>102</v>
      </c>
      <c r="V11" s="34" t="s">
        <v>537</v>
      </c>
      <c r="W11" s="34" t="s">
        <v>1238</v>
      </c>
      <c r="Y11" s="75" t="s">
        <v>1237</v>
      </c>
      <c r="Z11" s="75" t="s">
        <v>1236</v>
      </c>
      <c r="AA11" s="130" t="s">
        <v>957</v>
      </c>
    </row>
    <row r="12" spans="1:28">
      <c r="A12" s="35" t="s">
        <v>66</v>
      </c>
      <c r="B12" s="35">
        <v>2</v>
      </c>
      <c r="G12" s="34">
        <v>1</v>
      </c>
      <c r="I12" s="34">
        <v>1</v>
      </c>
      <c r="N12" s="34">
        <v>1</v>
      </c>
      <c r="P12" s="115"/>
      <c r="R12" s="39">
        <v>1971</v>
      </c>
      <c r="S12" s="34" t="s">
        <v>67</v>
      </c>
      <c r="V12" s="34" t="s">
        <v>120</v>
      </c>
      <c r="W12" s="34" t="s">
        <v>68</v>
      </c>
      <c r="Y12" s="130" t="s">
        <v>945</v>
      </c>
    </row>
    <row r="13" spans="1:28">
      <c r="A13" s="35" t="s">
        <v>183</v>
      </c>
      <c r="B13" s="35">
        <v>2</v>
      </c>
      <c r="E13" s="34">
        <v>1</v>
      </c>
      <c r="H13" s="34">
        <v>1</v>
      </c>
      <c r="N13" s="34">
        <v>1</v>
      </c>
      <c r="P13" s="115"/>
      <c r="R13" s="39">
        <v>1971</v>
      </c>
      <c r="S13" s="34" t="s">
        <v>813</v>
      </c>
      <c r="T13" s="34" t="s">
        <v>555</v>
      </c>
      <c r="V13" s="34" t="s">
        <v>120</v>
      </c>
      <c r="W13" s="34" t="s">
        <v>814</v>
      </c>
      <c r="X13" s="83">
        <v>100000000000000</v>
      </c>
      <c r="Y13" s="130" t="s">
        <v>812</v>
      </c>
      <c r="Z13" s="130" t="s">
        <v>989</v>
      </c>
    </row>
    <row r="14" spans="1:28">
      <c r="A14" s="37" t="s">
        <v>69</v>
      </c>
      <c r="B14" s="37">
        <v>3</v>
      </c>
      <c r="D14" s="34">
        <v>1</v>
      </c>
      <c r="E14" s="34">
        <v>1</v>
      </c>
      <c r="F14" s="34">
        <v>1</v>
      </c>
      <c r="J14" s="34">
        <v>1</v>
      </c>
      <c r="N14" s="34">
        <v>1</v>
      </c>
      <c r="P14" s="115"/>
      <c r="R14" s="39">
        <v>1971</v>
      </c>
      <c r="S14" s="34" t="s">
        <v>1240</v>
      </c>
      <c r="V14" s="34" t="s">
        <v>120</v>
      </c>
      <c r="W14" s="34" t="s">
        <v>70</v>
      </c>
      <c r="Y14" s="130" t="s">
        <v>946</v>
      </c>
    </row>
    <row r="15" spans="1:28">
      <c r="A15" s="37" t="s">
        <v>71</v>
      </c>
      <c r="B15" s="37">
        <v>3</v>
      </c>
      <c r="E15" s="34">
        <v>1</v>
      </c>
      <c r="G15" s="34">
        <v>1</v>
      </c>
      <c r="H15" s="34">
        <v>1</v>
      </c>
      <c r="N15" s="34">
        <v>1</v>
      </c>
      <c r="P15" s="115"/>
      <c r="R15" s="39">
        <v>1971</v>
      </c>
      <c r="S15" s="34" t="s">
        <v>72</v>
      </c>
      <c r="U15" s="34" t="s">
        <v>73</v>
      </c>
      <c r="V15" s="34" t="s">
        <v>120</v>
      </c>
      <c r="W15" s="34" t="s">
        <v>591</v>
      </c>
      <c r="X15" s="83">
        <v>3000000000000000</v>
      </c>
      <c r="Y15" s="130" t="s">
        <v>947</v>
      </c>
    </row>
    <row r="16" spans="1:28">
      <c r="A16" s="40" t="s">
        <v>74</v>
      </c>
      <c r="B16" s="40">
        <f>SUM(D16:I16)</f>
        <v>5</v>
      </c>
      <c r="D16" s="34">
        <v>1</v>
      </c>
      <c r="E16" s="34">
        <v>3</v>
      </c>
      <c r="F16" s="34">
        <v>1</v>
      </c>
      <c r="J16" s="34">
        <v>1</v>
      </c>
      <c r="N16" s="34">
        <v>1</v>
      </c>
      <c r="P16" s="115"/>
      <c r="R16" s="39">
        <v>1971</v>
      </c>
      <c r="S16" s="34" t="s">
        <v>75</v>
      </c>
      <c r="U16" s="34" t="s">
        <v>76</v>
      </c>
      <c r="V16" s="34" t="s">
        <v>631</v>
      </c>
      <c r="W16" s="34" t="s">
        <v>68</v>
      </c>
      <c r="Y16" s="130" t="s">
        <v>948</v>
      </c>
    </row>
    <row r="17" spans="1:26">
      <c r="A17" s="40" t="s">
        <v>77</v>
      </c>
      <c r="B17" s="40">
        <f>SUM(D17:I17)</f>
        <v>5</v>
      </c>
      <c r="D17" s="34">
        <v>2</v>
      </c>
      <c r="E17" s="34">
        <v>1</v>
      </c>
      <c r="G17" s="34">
        <v>2</v>
      </c>
      <c r="K17" s="34">
        <v>1</v>
      </c>
      <c r="P17" s="115"/>
      <c r="R17" s="39">
        <v>1971</v>
      </c>
      <c r="S17" s="34" t="s">
        <v>78</v>
      </c>
      <c r="U17" s="2" t="s">
        <v>79</v>
      </c>
      <c r="V17" s="34" t="s">
        <v>631</v>
      </c>
      <c r="W17" s="34" t="s">
        <v>68</v>
      </c>
      <c r="Y17" s="130" t="s">
        <v>949</v>
      </c>
    </row>
    <row r="18" spans="1:26">
      <c r="A18" s="41" t="s">
        <v>80</v>
      </c>
      <c r="B18" s="41">
        <v>6</v>
      </c>
      <c r="D18" s="34">
        <v>3</v>
      </c>
      <c r="E18" s="34">
        <v>1</v>
      </c>
      <c r="F18" s="34">
        <v>1</v>
      </c>
      <c r="G18" s="34">
        <v>1</v>
      </c>
      <c r="J18" s="34">
        <v>1</v>
      </c>
      <c r="P18" s="115"/>
      <c r="R18" s="39">
        <v>1971</v>
      </c>
      <c r="S18" s="34" t="s">
        <v>81</v>
      </c>
      <c r="U18" s="34" t="s">
        <v>82</v>
      </c>
      <c r="V18" s="34" t="s">
        <v>631</v>
      </c>
      <c r="W18" s="34" t="s">
        <v>530</v>
      </c>
      <c r="Y18" s="130" t="s">
        <v>950</v>
      </c>
    </row>
    <row r="19" spans="1:26">
      <c r="A19" s="38" t="s">
        <v>172</v>
      </c>
      <c r="B19" s="38">
        <v>4</v>
      </c>
      <c r="D19" s="34">
        <v>2</v>
      </c>
      <c r="E19" s="34">
        <v>2</v>
      </c>
      <c r="N19" s="34">
        <v>1</v>
      </c>
      <c r="P19" s="115"/>
      <c r="Q19" s="2" t="s">
        <v>32</v>
      </c>
      <c r="R19" s="39">
        <v>1971</v>
      </c>
      <c r="S19" s="34" t="s">
        <v>1442</v>
      </c>
      <c r="T19" s="34" t="s">
        <v>173</v>
      </c>
      <c r="U19" s="34" t="s">
        <v>547</v>
      </c>
      <c r="V19" s="34" t="s">
        <v>548</v>
      </c>
      <c r="W19" s="34" t="s">
        <v>582</v>
      </c>
      <c r="X19" s="83">
        <v>3E+19</v>
      </c>
      <c r="Y19" s="75" t="s">
        <v>1441</v>
      </c>
      <c r="Z19" s="130" t="s">
        <v>982</v>
      </c>
    </row>
    <row r="20" spans="1:26">
      <c r="A20" s="41" t="s">
        <v>151</v>
      </c>
      <c r="B20" s="41">
        <v>6</v>
      </c>
      <c r="D20" s="34">
        <v>3</v>
      </c>
      <c r="E20" s="34">
        <v>2</v>
      </c>
      <c r="F20" s="34">
        <v>1</v>
      </c>
      <c r="J20" s="34">
        <v>1</v>
      </c>
      <c r="L20" s="34">
        <v>1</v>
      </c>
      <c r="P20" s="115"/>
      <c r="Q20" s="122"/>
      <c r="R20" s="39">
        <v>1971</v>
      </c>
      <c r="S20" s="34" t="s">
        <v>864</v>
      </c>
      <c r="T20" s="2" t="s">
        <v>540</v>
      </c>
      <c r="U20" s="2" t="s">
        <v>152</v>
      </c>
      <c r="V20" s="2" t="s">
        <v>120</v>
      </c>
      <c r="W20" s="2" t="s">
        <v>863</v>
      </c>
      <c r="X20" s="123">
        <v>200000000000000</v>
      </c>
      <c r="Y20" s="130" t="s">
        <v>857</v>
      </c>
      <c r="Z20" s="130" t="s">
        <v>1143</v>
      </c>
    </row>
    <row r="21" spans="1:26">
      <c r="A21" s="37" t="s">
        <v>86</v>
      </c>
      <c r="B21" s="37">
        <v>3</v>
      </c>
      <c r="D21" s="34">
        <v>1</v>
      </c>
      <c r="E21" s="34">
        <v>1</v>
      </c>
      <c r="F21" s="34">
        <v>1</v>
      </c>
      <c r="J21" s="34">
        <v>1</v>
      </c>
      <c r="N21" s="34">
        <v>1</v>
      </c>
      <c r="P21" s="115"/>
      <c r="R21" s="39">
        <v>1972</v>
      </c>
      <c r="S21" s="34" t="s">
        <v>1242</v>
      </c>
      <c r="T21" s="34" t="s">
        <v>87</v>
      </c>
      <c r="V21" s="34" t="s">
        <v>120</v>
      </c>
      <c r="W21" s="34" t="s">
        <v>1243</v>
      </c>
      <c r="Y21" s="130" t="s">
        <v>951</v>
      </c>
      <c r="Z21" s="75" t="s">
        <v>1241</v>
      </c>
    </row>
    <row r="22" spans="1:26">
      <c r="A22" s="37" t="s">
        <v>85</v>
      </c>
      <c r="B22" s="37">
        <v>3</v>
      </c>
      <c r="D22" s="34">
        <v>2</v>
      </c>
      <c r="H22" s="34">
        <v>1</v>
      </c>
      <c r="P22" s="115"/>
      <c r="R22" s="39">
        <v>1972</v>
      </c>
      <c r="S22" s="34" t="s">
        <v>1244</v>
      </c>
      <c r="V22" s="34" t="s">
        <v>120</v>
      </c>
      <c r="W22" s="34" t="s">
        <v>532</v>
      </c>
      <c r="X22" s="83">
        <v>500000000000000</v>
      </c>
      <c r="Y22" s="130" t="s">
        <v>952</v>
      </c>
    </row>
    <row r="23" spans="1:26">
      <c r="A23" s="38" t="s">
        <v>89</v>
      </c>
      <c r="B23" s="38">
        <v>4</v>
      </c>
      <c r="D23" s="34">
        <v>1</v>
      </c>
      <c r="E23" s="34">
        <v>1</v>
      </c>
      <c r="F23" s="34">
        <v>1</v>
      </c>
      <c r="G23" s="34">
        <v>1</v>
      </c>
      <c r="J23" s="34">
        <v>1</v>
      </c>
      <c r="P23" s="115"/>
      <c r="R23" s="39">
        <v>1972</v>
      </c>
      <c r="S23" s="34" t="s">
        <v>90</v>
      </c>
      <c r="U23" s="34" t="s">
        <v>533</v>
      </c>
      <c r="V23" s="34" t="s">
        <v>120</v>
      </c>
      <c r="W23" s="34" t="s">
        <v>68</v>
      </c>
      <c r="X23" s="83">
        <v>640000000000000</v>
      </c>
      <c r="Y23" s="130" t="s">
        <v>953</v>
      </c>
    </row>
    <row r="24" spans="1:26">
      <c r="A24" s="41" t="s">
        <v>91</v>
      </c>
      <c r="B24" s="41">
        <v>6</v>
      </c>
      <c r="D24" s="34">
        <v>4</v>
      </c>
      <c r="E24" s="34">
        <v>1</v>
      </c>
      <c r="G24" s="34">
        <v>1</v>
      </c>
      <c r="K24" s="34">
        <v>1</v>
      </c>
      <c r="L24" s="34">
        <v>1</v>
      </c>
      <c r="P24" s="115"/>
      <c r="R24" s="39">
        <v>1972</v>
      </c>
      <c r="S24" s="34" t="s">
        <v>1535</v>
      </c>
      <c r="T24" s="34" t="s">
        <v>1534</v>
      </c>
      <c r="U24" s="34" t="s">
        <v>92</v>
      </c>
      <c r="V24" s="34" t="s">
        <v>631</v>
      </c>
      <c r="W24" s="34" t="s">
        <v>93</v>
      </c>
      <c r="X24" s="83">
        <v>2E+16</v>
      </c>
      <c r="Y24" s="75" t="s">
        <v>1533</v>
      </c>
      <c r="Z24" s="130" t="s">
        <v>954</v>
      </c>
    </row>
    <row r="25" spans="1:26">
      <c r="A25" s="35" t="s">
        <v>96</v>
      </c>
      <c r="B25" s="35">
        <v>2</v>
      </c>
      <c r="G25" s="34">
        <v>1</v>
      </c>
      <c r="H25" s="34">
        <v>1</v>
      </c>
      <c r="N25" s="34">
        <v>1</v>
      </c>
      <c r="P25" s="115"/>
      <c r="R25" s="39">
        <v>1973</v>
      </c>
      <c r="S25" s="34" t="s">
        <v>97</v>
      </c>
      <c r="V25" s="34" t="s">
        <v>537</v>
      </c>
      <c r="W25" s="34" t="s">
        <v>1544</v>
      </c>
      <c r="X25" s="83">
        <v>1000000000000000</v>
      </c>
      <c r="Y25" s="130" t="s">
        <v>955</v>
      </c>
    </row>
    <row r="26" spans="1:26">
      <c r="A26" s="40" t="s">
        <v>1518</v>
      </c>
      <c r="B26" s="40">
        <f>SUM(D26:I26)</f>
        <v>5</v>
      </c>
      <c r="D26" s="34">
        <v>3</v>
      </c>
      <c r="E26" s="34">
        <v>1</v>
      </c>
      <c r="F26" s="34">
        <v>1</v>
      </c>
      <c r="J26" s="34">
        <v>1</v>
      </c>
      <c r="P26" s="115"/>
      <c r="R26" s="39">
        <v>1973</v>
      </c>
      <c r="S26" s="34" t="s">
        <v>98</v>
      </c>
      <c r="U26" s="34" t="s">
        <v>99</v>
      </c>
      <c r="V26" s="34" t="s">
        <v>534</v>
      </c>
      <c r="W26" s="34" t="s">
        <v>68</v>
      </c>
      <c r="Y26" s="130" t="s">
        <v>956</v>
      </c>
    </row>
    <row r="27" spans="1:26">
      <c r="A27" s="38" t="s">
        <v>291</v>
      </c>
      <c r="B27" s="38">
        <v>4</v>
      </c>
      <c r="D27" s="34">
        <v>2</v>
      </c>
      <c r="E27" s="34">
        <v>1</v>
      </c>
      <c r="H27" s="34">
        <v>1</v>
      </c>
      <c r="P27" s="115"/>
      <c r="R27" s="39">
        <v>1973</v>
      </c>
      <c r="S27" s="34" t="s">
        <v>1439</v>
      </c>
      <c r="T27" s="34" t="s">
        <v>292</v>
      </c>
      <c r="U27" s="34" t="s">
        <v>618</v>
      </c>
      <c r="V27" s="34" t="s">
        <v>619</v>
      </c>
      <c r="W27" s="34" t="s">
        <v>68</v>
      </c>
      <c r="Y27" s="75" t="s">
        <v>1440</v>
      </c>
      <c r="Z27" s="75" t="s">
        <v>1033</v>
      </c>
    </row>
    <row r="28" spans="1:26">
      <c r="A28" s="42" t="s">
        <v>83</v>
      </c>
      <c r="B28" s="42">
        <v>7</v>
      </c>
      <c r="D28" s="34">
        <v>4</v>
      </c>
      <c r="E28" s="34">
        <v>3</v>
      </c>
      <c r="L28" s="34">
        <v>1</v>
      </c>
      <c r="P28" s="115"/>
      <c r="R28" s="128">
        <v>1973</v>
      </c>
      <c r="S28" s="34" t="s">
        <v>1541</v>
      </c>
      <c r="T28" s="2" t="s">
        <v>604</v>
      </c>
      <c r="U28" s="2" t="s">
        <v>84</v>
      </c>
      <c r="V28" s="34" t="s">
        <v>120</v>
      </c>
      <c r="W28" s="34" t="s">
        <v>545</v>
      </c>
      <c r="X28" s="123">
        <v>3000000000000000</v>
      </c>
      <c r="Y28" s="75" t="s">
        <v>1540</v>
      </c>
      <c r="Z28" s="75" t="s">
        <v>984</v>
      </c>
    </row>
    <row r="29" spans="1:26">
      <c r="A29" s="42" t="s">
        <v>710</v>
      </c>
      <c r="B29" s="42">
        <v>7</v>
      </c>
      <c r="D29" s="34">
        <v>4</v>
      </c>
      <c r="E29" s="34">
        <v>2</v>
      </c>
      <c r="G29" s="34">
        <v>1</v>
      </c>
      <c r="L29" s="34">
        <v>1</v>
      </c>
      <c r="P29" s="115"/>
      <c r="R29" s="39">
        <v>1974</v>
      </c>
      <c r="S29" s="34" t="s">
        <v>103</v>
      </c>
      <c r="U29" s="34" t="s">
        <v>104</v>
      </c>
      <c r="V29" s="34" t="s">
        <v>541</v>
      </c>
      <c r="W29" s="34" t="s">
        <v>93</v>
      </c>
      <c r="Y29" s="130" t="s">
        <v>958</v>
      </c>
    </row>
    <row r="30" spans="1:26">
      <c r="A30" s="42" t="s">
        <v>1542</v>
      </c>
      <c r="B30" s="42">
        <v>7</v>
      </c>
      <c r="D30" s="34">
        <v>5</v>
      </c>
      <c r="E30" s="34">
        <v>1</v>
      </c>
      <c r="F30" s="34">
        <v>1</v>
      </c>
      <c r="J30" s="34">
        <v>1</v>
      </c>
      <c r="L30" s="34">
        <v>1</v>
      </c>
      <c r="P30" s="115"/>
      <c r="R30" s="39">
        <v>1974</v>
      </c>
      <c r="S30" s="34" t="s">
        <v>105</v>
      </c>
      <c r="T30" s="34" t="s">
        <v>106</v>
      </c>
      <c r="U30" s="2" t="s">
        <v>107</v>
      </c>
      <c r="V30" s="34" t="s">
        <v>675</v>
      </c>
      <c r="W30" s="34" t="s">
        <v>535</v>
      </c>
      <c r="X30" s="83">
        <v>4000000000000000</v>
      </c>
      <c r="Y30" s="130" t="s">
        <v>959</v>
      </c>
    </row>
    <row r="31" spans="1:26">
      <c r="A31" s="43" t="s">
        <v>108</v>
      </c>
      <c r="B31" s="43">
        <v>9</v>
      </c>
      <c r="D31" s="34">
        <v>6</v>
      </c>
      <c r="E31" s="34">
        <v>2</v>
      </c>
      <c r="G31" s="34">
        <v>1</v>
      </c>
      <c r="L31" s="34">
        <v>2</v>
      </c>
      <c r="P31" s="115"/>
      <c r="R31" s="39">
        <v>1974</v>
      </c>
      <c r="S31" s="34" t="s">
        <v>109</v>
      </c>
      <c r="U31" s="34" t="s">
        <v>110</v>
      </c>
      <c r="V31" s="34" t="s">
        <v>1545</v>
      </c>
      <c r="W31" s="34" t="s">
        <v>807</v>
      </c>
      <c r="X31" s="83">
        <v>1800000000000000</v>
      </c>
      <c r="Y31" s="130" t="s">
        <v>960</v>
      </c>
    </row>
    <row r="32" spans="1:26">
      <c r="A32" s="37" t="s">
        <v>184</v>
      </c>
      <c r="B32" s="37">
        <v>3</v>
      </c>
      <c r="D32" s="34">
        <v>1</v>
      </c>
      <c r="E32" s="34">
        <v>2</v>
      </c>
      <c r="N32" s="34">
        <v>1</v>
      </c>
      <c r="P32" s="115"/>
      <c r="R32" s="128">
        <v>1974</v>
      </c>
      <c r="S32" s="34" t="s">
        <v>1250</v>
      </c>
      <c r="T32" s="34" t="s">
        <v>555</v>
      </c>
      <c r="V32" s="34" t="s">
        <v>120</v>
      </c>
      <c r="W32" s="34" t="s">
        <v>1251</v>
      </c>
      <c r="X32" s="83">
        <v>1000000000000000</v>
      </c>
      <c r="Y32" s="75" t="s">
        <v>1249</v>
      </c>
      <c r="Z32" s="130" t="s">
        <v>989</v>
      </c>
    </row>
    <row r="33" spans="1:27">
      <c r="A33" s="35" t="s">
        <v>116</v>
      </c>
      <c r="B33" s="35">
        <v>2</v>
      </c>
      <c r="H33" s="34">
        <v>1</v>
      </c>
      <c r="I33" s="34">
        <v>1</v>
      </c>
      <c r="N33" s="34">
        <v>1</v>
      </c>
      <c r="P33" s="115"/>
      <c r="R33" s="39">
        <v>1975</v>
      </c>
      <c r="S33" s="34" t="s">
        <v>117</v>
      </c>
      <c r="V33" s="34" t="s">
        <v>120</v>
      </c>
      <c r="W33" s="34" t="s">
        <v>118</v>
      </c>
      <c r="Y33" s="130" t="s">
        <v>961</v>
      </c>
    </row>
    <row r="34" spans="1:27">
      <c r="A34" s="35" t="s">
        <v>114</v>
      </c>
      <c r="B34" s="35">
        <v>2</v>
      </c>
      <c r="F34" s="34">
        <v>1</v>
      </c>
      <c r="H34" s="34">
        <v>1</v>
      </c>
      <c r="N34" s="34">
        <v>1</v>
      </c>
      <c r="P34" s="115"/>
      <c r="R34" s="39">
        <v>1975</v>
      </c>
      <c r="S34" s="34" t="s">
        <v>112</v>
      </c>
      <c r="T34" s="34" t="s">
        <v>815</v>
      </c>
      <c r="U34" s="34" t="s">
        <v>115</v>
      </c>
      <c r="V34" s="34" t="s">
        <v>120</v>
      </c>
      <c r="W34" s="34" t="s">
        <v>68</v>
      </c>
      <c r="Y34" s="130" t="s">
        <v>962</v>
      </c>
      <c r="Z34" s="130" t="s">
        <v>816</v>
      </c>
    </row>
    <row r="35" spans="1:27">
      <c r="A35" s="37" t="s">
        <v>119</v>
      </c>
      <c r="B35" s="37">
        <v>3</v>
      </c>
      <c r="C35" s="34">
        <v>1</v>
      </c>
      <c r="D35" s="34">
        <v>1</v>
      </c>
      <c r="F35" s="34">
        <v>2</v>
      </c>
      <c r="N35" s="34">
        <v>1</v>
      </c>
      <c r="P35" s="115"/>
      <c r="R35" s="39">
        <v>1975</v>
      </c>
      <c r="S35" s="34" t="s">
        <v>1245</v>
      </c>
      <c r="T35" s="34" t="s">
        <v>1248</v>
      </c>
      <c r="V35" s="34" t="s">
        <v>120</v>
      </c>
      <c r="W35" s="34" t="s">
        <v>121</v>
      </c>
      <c r="Y35" s="130" t="s">
        <v>963</v>
      </c>
      <c r="Z35" s="75" t="s">
        <v>1246</v>
      </c>
      <c r="AA35" s="75" t="s">
        <v>1247</v>
      </c>
    </row>
    <row r="36" spans="1:27">
      <c r="A36" s="37" t="s">
        <v>122</v>
      </c>
      <c r="B36" s="37">
        <v>3</v>
      </c>
      <c r="G36" s="34">
        <v>2</v>
      </c>
      <c r="H36" s="34">
        <v>1</v>
      </c>
      <c r="P36" s="115"/>
      <c r="R36" s="39">
        <v>1975</v>
      </c>
      <c r="S36" s="34" t="s">
        <v>1252</v>
      </c>
      <c r="U36" s="34" t="s">
        <v>536</v>
      </c>
      <c r="V36" s="34" t="s">
        <v>120</v>
      </c>
      <c r="W36" s="34" t="s">
        <v>123</v>
      </c>
      <c r="X36" s="83">
        <v>3.5E+16</v>
      </c>
      <c r="Y36" s="130" t="s">
        <v>964</v>
      </c>
    </row>
    <row r="37" spans="1:27">
      <c r="A37" s="40" t="s">
        <v>1519</v>
      </c>
      <c r="B37" s="40">
        <v>5</v>
      </c>
      <c r="D37" s="34">
        <v>2</v>
      </c>
      <c r="E37" s="34">
        <v>1</v>
      </c>
      <c r="F37" s="34">
        <v>2</v>
      </c>
      <c r="J37" s="34">
        <v>1</v>
      </c>
      <c r="P37" s="115"/>
      <c r="R37" s="39">
        <v>1975</v>
      </c>
      <c r="S37" s="34" t="s">
        <v>124</v>
      </c>
      <c r="U37" s="34" t="s">
        <v>125</v>
      </c>
      <c r="V37" s="34" t="s">
        <v>537</v>
      </c>
      <c r="W37" s="34" t="s">
        <v>68</v>
      </c>
      <c r="X37" s="83">
        <v>100000000000000</v>
      </c>
      <c r="Y37" s="130" t="s">
        <v>965</v>
      </c>
    </row>
    <row r="38" spans="1:27">
      <c r="A38" s="42" t="s">
        <v>126</v>
      </c>
      <c r="B38" s="42">
        <v>7</v>
      </c>
      <c r="D38" s="34">
        <v>3</v>
      </c>
      <c r="E38" s="34">
        <v>3</v>
      </c>
      <c r="F38" s="34">
        <v>1</v>
      </c>
      <c r="J38" s="34">
        <v>1</v>
      </c>
      <c r="P38" s="115"/>
      <c r="R38" s="39">
        <v>1975</v>
      </c>
      <c r="S38" s="34" t="s">
        <v>127</v>
      </c>
      <c r="U38" s="2" t="s">
        <v>128</v>
      </c>
      <c r="V38" s="34" t="s">
        <v>534</v>
      </c>
      <c r="W38" s="34" t="s">
        <v>68</v>
      </c>
      <c r="Y38" s="130" t="s">
        <v>966</v>
      </c>
    </row>
    <row r="39" spans="1:27">
      <c r="A39" s="46" t="s">
        <v>383</v>
      </c>
      <c r="B39" s="46">
        <v>8</v>
      </c>
      <c r="D39" s="34">
        <v>4</v>
      </c>
      <c r="E39" s="34">
        <v>2</v>
      </c>
      <c r="G39" s="34">
        <v>2</v>
      </c>
      <c r="L39" s="34">
        <v>1</v>
      </c>
      <c r="P39" s="115"/>
      <c r="R39" s="39">
        <v>1975</v>
      </c>
      <c r="S39" s="34" t="s">
        <v>774</v>
      </c>
      <c r="U39" s="34" t="s">
        <v>589</v>
      </c>
      <c r="V39" s="34" t="s">
        <v>534</v>
      </c>
      <c r="W39" s="34" t="s">
        <v>68</v>
      </c>
      <c r="X39" s="94">
        <v>1E+16</v>
      </c>
      <c r="Y39" s="130" t="s">
        <v>967</v>
      </c>
    </row>
    <row r="40" spans="1:27">
      <c r="A40" s="43" t="s">
        <v>129</v>
      </c>
      <c r="B40" s="43">
        <v>9</v>
      </c>
      <c r="D40" s="34">
        <v>6</v>
      </c>
      <c r="E40" s="34">
        <v>2</v>
      </c>
      <c r="G40" s="34">
        <v>1</v>
      </c>
      <c r="K40" s="34">
        <v>1</v>
      </c>
      <c r="L40" s="34">
        <v>1</v>
      </c>
      <c r="P40" s="115"/>
      <c r="R40" s="39">
        <v>1975</v>
      </c>
      <c r="S40" s="34" t="s">
        <v>130</v>
      </c>
      <c r="U40" s="34" t="s">
        <v>131</v>
      </c>
      <c r="V40" s="34" t="s">
        <v>120</v>
      </c>
      <c r="W40" s="34" t="s">
        <v>68</v>
      </c>
      <c r="X40" s="83">
        <v>1000000000000000</v>
      </c>
      <c r="Y40" s="130" t="s">
        <v>968</v>
      </c>
    </row>
    <row r="41" spans="1:27">
      <c r="A41" s="37" t="s">
        <v>132</v>
      </c>
      <c r="B41" s="37">
        <v>3</v>
      </c>
      <c r="D41" s="34">
        <v>1</v>
      </c>
      <c r="E41" s="34">
        <v>1</v>
      </c>
      <c r="G41" s="34">
        <v>1</v>
      </c>
      <c r="N41" s="34">
        <v>1</v>
      </c>
      <c r="P41" s="115"/>
      <c r="R41" s="39">
        <v>1976</v>
      </c>
      <c r="S41" s="34" t="s">
        <v>1253</v>
      </c>
      <c r="U41" s="34" t="s">
        <v>133</v>
      </c>
      <c r="V41" s="34" t="s">
        <v>120</v>
      </c>
      <c r="W41" s="34" t="s">
        <v>70</v>
      </c>
      <c r="Y41" s="130" t="s">
        <v>969</v>
      </c>
    </row>
    <row r="42" spans="1:27">
      <c r="A42" s="42" t="s">
        <v>134</v>
      </c>
      <c r="B42" s="42">
        <v>7</v>
      </c>
      <c r="D42" s="34">
        <v>1</v>
      </c>
      <c r="E42" s="34">
        <v>5</v>
      </c>
      <c r="F42" s="34">
        <v>1</v>
      </c>
      <c r="J42" s="34">
        <v>1</v>
      </c>
      <c r="N42" s="34">
        <v>1</v>
      </c>
      <c r="P42" s="115"/>
      <c r="R42" s="39">
        <v>1976</v>
      </c>
      <c r="S42" s="34" t="s">
        <v>135</v>
      </c>
      <c r="T42" s="34" t="s">
        <v>136</v>
      </c>
      <c r="U42" s="34" t="s">
        <v>137</v>
      </c>
      <c r="V42" s="34" t="s">
        <v>538</v>
      </c>
      <c r="W42" s="34" t="s">
        <v>68</v>
      </c>
      <c r="X42" s="83">
        <v>150000000000000</v>
      </c>
      <c r="Y42" s="130" t="s">
        <v>970</v>
      </c>
    </row>
    <row r="43" spans="1:27">
      <c r="A43" s="35" t="s">
        <v>138</v>
      </c>
      <c r="B43" s="35">
        <v>2</v>
      </c>
      <c r="E43" s="34">
        <v>2</v>
      </c>
      <c r="N43" s="34">
        <v>1</v>
      </c>
      <c r="P43" s="115"/>
      <c r="Q43" s="2" t="s">
        <v>34</v>
      </c>
      <c r="R43" s="39">
        <v>1977</v>
      </c>
      <c r="S43" s="34" t="s">
        <v>139</v>
      </c>
      <c r="V43" s="34" t="s">
        <v>539</v>
      </c>
      <c r="W43" s="34" t="s">
        <v>140</v>
      </c>
      <c r="X43" s="83">
        <v>100000000000000</v>
      </c>
      <c r="Y43" s="130" t="s">
        <v>971</v>
      </c>
    </row>
    <row r="44" spans="1:27">
      <c r="A44" s="37" t="s">
        <v>141</v>
      </c>
      <c r="B44" s="37">
        <v>3</v>
      </c>
      <c r="D44" s="34">
        <v>1</v>
      </c>
      <c r="F44" s="34">
        <v>1</v>
      </c>
      <c r="G44" s="34">
        <v>1</v>
      </c>
      <c r="N44" s="34">
        <v>1</v>
      </c>
      <c r="P44" s="115"/>
      <c r="R44" s="39">
        <v>1977</v>
      </c>
      <c r="S44" s="34" t="s">
        <v>142</v>
      </c>
      <c r="U44" s="34" t="s">
        <v>143</v>
      </c>
      <c r="V44" s="34" t="s">
        <v>120</v>
      </c>
      <c r="W44" s="34" t="s">
        <v>144</v>
      </c>
      <c r="X44" s="83">
        <v>770000000000000</v>
      </c>
      <c r="Y44" s="130" t="s">
        <v>972</v>
      </c>
    </row>
    <row r="45" spans="1:27">
      <c r="A45" s="38" t="s">
        <v>145</v>
      </c>
      <c r="B45" s="38">
        <v>4</v>
      </c>
      <c r="E45" s="34">
        <v>3</v>
      </c>
      <c r="F45" s="34">
        <v>1</v>
      </c>
      <c r="J45" s="34">
        <v>1</v>
      </c>
      <c r="N45" s="34">
        <v>1</v>
      </c>
      <c r="P45" s="115"/>
      <c r="R45" s="39">
        <v>1977</v>
      </c>
      <c r="S45" s="34" t="s">
        <v>146</v>
      </c>
      <c r="T45" s="34" t="s">
        <v>147</v>
      </c>
      <c r="V45" s="34" t="s">
        <v>120</v>
      </c>
      <c r="W45" s="34" t="s">
        <v>118</v>
      </c>
      <c r="Y45" s="130" t="s">
        <v>973</v>
      </c>
    </row>
    <row r="46" spans="1:27">
      <c r="A46" s="40" t="s">
        <v>148</v>
      </c>
      <c r="B46" s="40">
        <f>SUM(D46:I46)</f>
        <v>5</v>
      </c>
      <c r="D46" s="34">
        <v>2</v>
      </c>
      <c r="E46" s="34">
        <v>2</v>
      </c>
      <c r="G46" s="34">
        <v>1</v>
      </c>
      <c r="P46" s="115"/>
      <c r="R46" s="39">
        <v>1977</v>
      </c>
      <c r="S46" s="34" t="s">
        <v>149</v>
      </c>
      <c r="U46" s="34" t="s">
        <v>150</v>
      </c>
      <c r="V46" s="34" t="s">
        <v>120</v>
      </c>
      <c r="W46" s="34" t="s">
        <v>68</v>
      </c>
      <c r="X46" s="83">
        <v>100000000000000</v>
      </c>
      <c r="Y46" s="130" t="s">
        <v>974</v>
      </c>
    </row>
    <row r="47" spans="1:27">
      <c r="A47" s="43" t="s">
        <v>153</v>
      </c>
      <c r="B47" s="43">
        <v>9</v>
      </c>
      <c r="D47" s="34">
        <v>5</v>
      </c>
      <c r="E47" s="34">
        <v>3</v>
      </c>
      <c r="F47" s="34">
        <v>1</v>
      </c>
      <c r="J47" s="34">
        <v>1</v>
      </c>
      <c r="L47" s="34">
        <v>1</v>
      </c>
      <c r="P47" s="115"/>
      <c r="R47" s="39">
        <v>1977</v>
      </c>
      <c r="S47" s="34" t="s">
        <v>154</v>
      </c>
      <c r="U47" s="34" t="s">
        <v>155</v>
      </c>
      <c r="V47" s="34" t="s">
        <v>120</v>
      </c>
      <c r="W47" s="34" t="s">
        <v>542</v>
      </c>
      <c r="X47" s="83">
        <v>180000000000000</v>
      </c>
      <c r="Y47" s="130" t="s">
        <v>975</v>
      </c>
    </row>
    <row r="48" spans="1:27">
      <c r="A48" s="35" t="s">
        <v>111</v>
      </c>
      <c r="B48" s="35">
        <v>2</v>
      </c>
      <c r="F48" s="34">
        <v>1</v>
      </c>
      <c r="G48" s="34">
        <v>1</v>
      </c>
      <c r="N48" s="34">
        <v>1</v>
      </c>
      <c r="P48" s="115"/>
      <c r="R48" s="39">
        <v>1978</v>
      </c>
      <c r="S48" s="34" t="s">
        <v>1527</v>
      </c>
      <c r="U48" s="34" t="s">
        <v>113</v>
      </c>
      <c r="V48" s="34" t="s">
        <v>120</v>
      </c>
      <c r="W48" s="34" t="s">
        <v>68</v>
      </c>
      <c r="X48" s="83">
        <v>2E+16</v>
      </c>
      <c r="Y48" s="130" t="s">
        <v>709</v>
      </c>
    </row>
    <row r="49" spans="1:27">
      <c r="A49" s="43" t="s">
        <v>158</v>
      </c>
      <c r="B49" s="43">
        <v>9</v>
      </c>
      <c r="D49" s="34">
        <v>1</v>
      </c>
      <c r="E49" s="34">
        <v>7</v>
      </c>
      <c r="F49" s="34">
        <v>1</v>
      </c>
      <c r="J49" s="34">
        <v>1</v>
      </c>
      <c r="N49" s="34">
        <v>1</v>
      </c>
      <c r="P49" s="115"/>
      <c r="R49" s="39">
        <v>1978</v>
      </c>
      <c r="S49" s="34" t="s">
        <v>762</v>
      </c>
      <c r="U49" s="34" t="s">
        <v>159</v>
      </c>
      <c r="V49" s="34" t="s">
        <v>1557</v>
      </c>
      <c r="W49" s="34" t="s">
        <v>1556</v>
      </c>
      <c r="X49" s="83">
        <v>27000000000000</v>
      </c>
      <c r="Y49" s="130" t="s">
        <v>977</v>
      </c>
      <c r="Z49" s="130" t="s">
        <v>1144</v>
      </c>
    </row>
    <row r="50" spans="1:27">
      <c r="A50" s="44" t="s">
        <v>160</v>
      </c>
      <c r="B50" s="44">
        <v>11</v>
      </c>
      <c r="D50" s="34">
        <v>1</v>
      </c>
      <c r="E50" s="34">
        <v>9</v>
      </c>
      <c r="F50" s="34">
        <v>1</v>
      </c>
      <c r="J50" s="34">
        <v>1</v>
      </c>
      <c r="N50" s="34">
        <v>1</v>
      </c>
      <c r="P50" s="115"/>
      <c r="R50" s="39">
        <v>1978</v>
      </c>
      <c r="S50" s="34" t="s">
        <v>161</v>
      </c>
      <c r="U50" s="34" t="s">
        <v>162</v>
      </c>
      <c r="V50" s="34" t="s">
        <v>538</v>
      </c>
      <c r="W50" s="34" t="s">
        <v>543</v>
      </c>
      <c r="X50" s="83">
        <v>3200000000000</v>
      </c>
      <c r="Y50" s="130" t="s">
        <v>978</v>
      </c>
    </row>
    <row r="51" spans="1:27">
      <c r="A51" s="38" t="s">
        <v>163</v>
      </c>
      <c r="B51" s="38">
        <v>4</v>
      </c>
      <c r="D51" s="34">
        <v>1</v>
      </c>
      <c r="E51" s="34">
        <v>1</v>
      </c>
      <c r="F51" s="34">
        <v>1</v>
      </c>
      <c r="H51" s="34">
        <v>1</v>
      </c>
      <c r="J51" s="34">
        <v>1</v>
      </c>
      <c r="N51" s="34">
        <v>1</v>
      </c>
      <c r="P51" s="115"/>
      <c r="R51" s="39">
        <v>1979</v>
      </c>
      <c r="S51" s="34" t="s">
        <v>164</v>
      </c>
      <c r="U51" s="34" t="s">
        <v>544</v>
      </c>
      <c r="V51" s="34" t="s">
        <v>565</v>
      </c>
      <c r="W51" s="34" t="s">
        <v>545</v>
      </c>
      <c r="X51" s="83">
        <v>25000000000000</v>
      </c>
      <c r="Y51" s="130" t="s">
        <v>979</v>
      </c>
    </row>
    <row r="52" spans="1:27">
      <c r="A52" s="41" t="s">
        <v>165</v>
      </c>
      <c r="B52" s="41">
        <v>6</v>
      </c>
      <c r="D52" s="34">
        <v>4</v>
      </c>
      <c r="E52" s="34">
        <v>1</v>
      </c>
      <c r="H52" s="34">
        <v>1</v>
      </c>
      <c r="L52" s="34">
        <v>1</v>
      </c>
      <c r="P52" s="115"/>
      <c r="R52" s="39">
        <v>1979</v>
      </c>
      <c r="S52" s="34" t="s">
        <v>166</v>
      </c>
      <c r="U52" s="34" t="s">
        <v>167</v>
      </c>
      <c r="V52" s="34" t="s">
        <v>171</v>
      </c>
      <c r="W52" s="34" t="s">
        <v>545</v>
      </c>
      <c r="X52" s="83">
        <v>150000000000000</v>
      </c>
      <c r="Y52" s="130" t="s">
        <v>980</v>
      </c>
    </row>
    <row r="53" spans="1:27">
      <c r="A53" s="37" t="s">
        <v>168</v>
      </c>
      <c r="B53" s="37">
        <v>3</v>
      </c>
      <c r="C53" s="34">
        <v>1</v>
      </c>
      <c r="D53" s="34">
        <v>1</v>
      </c>
      <c r="E53" s="34">
        <v>1</v>
      </c>
      <c r="H53" s="34">
        <v>1</v>
      </c>
      <c r="N53" s="34">
        <v>1</v>
      </c>
      <c r="P53" s="115"/>
      <c r="R53" s="45">
        <v>1981</v>
      </c>
      <c r="S53" s="34" t="s">
        <v>169</v>
      </c>
      <c r="U53" s="34" t="s">
        <v>170</v>
      </c>
      <c r="V53" s="34" t="s">
        <v>171</v>
      </c>
      <c r="W53" s="34" t="s">
        <v>546</v>
      </c>
      <c r="X53" s="83"/>
      <c r="Y53" s="130" t="s">
        <v>981</v>
      </c>
    </row>
    <row r="54" spans="1:27">
      <c r="A54" s="41" t="s">
        <v>1443</v>
      </c>
      <c r="B54" s="41">
        <v>6</v>
      </c>
      <c r="D54" s="34">
        <v>4</v>
      </c>
      <c r="E54" s="34">
        <v>2</v>
      </c>
      <c r="P54" s="115"/>
      <c r="Q54" s="2" t="s">
        <v>32</v>
      </c>
      <c r="R54" s="45">
        <v>1981</v>
      </c>
      <c r="S54" s="34" t="s">
        <v>173</v>
      </c>
      <c r="U54" s="34" t="s">
        <v>174</v>
      </c>
      <c r="V54" s="34" t="s">
        <v>549</v>
      </c>
      <c r="W54" s="34" t="s">
        <v>687</v>
      </c>
      <c r="X54" s="83"/>
      <c r="Y54" s="130" t="s">
        <v>983</v>
      </c>
    </row>
    <row r="55" spans="1:27">
      <c r="A55" s="38" t="s">
        <v>227</v>
      </c>
      <c r="B55" s="38">
        <v>4</v>
      </c>
      <c r="C55" s="34">
        <v>1</v>
      </c>
      <c r="D55" s="34">
        <v>1</v>
      </c>
      <c r="E55" s="34">
        <v>1</v>
      </c>
      <c r="G55" s="34">
        <v>2</v>
      </c>
      <c r="K55" s="34">
        <v>1</v>
      </c>
      <c r="N55" s="34">
        <v>1</v>
      </c>
      <c r="P55" s="115"/>
      <c r="R55" s="45">
        <v>1981</v>
      </c>
      <c r="S55" s="34" t="s">
        <v>1445</v>
      </c>
      <c r="T55" s="34" t="s">
        <v>574</v>
      </c>
      <c r="V55" s="34" t="s">
        <v>1446</v>
      </c>
      <c r="W55" s="34" t="s">
        <v>545</v>
      </c>
      <c r="X55" s="83">
        <v>300000000000000</v>
      </c>
      <c r="Y55" s="75" t="s">
        <v>1444</v>
      </c>
      <c r="AA55" s="130" t="s">
        <v>1005</v>
      </c>
    </row>
    <row r="56" spans="1:27">
      <c r="A56" s="40" t="s">
        <v>176</v>
      </c>
      <c r="B56" s="40">
        <f>SUM(D56:I56)</f>
        <v>5</v>
      </c>
      <c r="D56" s="34">
        <v>1</v>
      </c>
      <c r="E56" s="34">
        <v>4</v>
      </c>
      <c r="N56" s="34">
        <v>1</v>
      </c>
      <c r="P56" s="115"/>
      <c r="R56" s="45">
        <v>1982</v>
      </c>
      <c r="S56" s="34" t="s">
        <v>177</v>
      </c>
      <c r="U56" s="34" t="s">
        <v>1521</v>
      </c>
      <c r="V56" s="34" t="s">
        <v>120</v>
      </c>
      <c r="W56" s="34" t="s">
        <v>582</v>
      </c>
      <c r="X56" s="83">
        <v>3000000000000000</v>
      </c>
      <c r="Y56" s="75" t="s">
        <v>1520</v>
      </c>
      <c r="Z56" s="130" t="s">
        <v>986</v>
      </c>
    </row>
    <row r="57" spans="1:27">
      <c r="A57" s="37" t="s">
        <v>181</v>
      </c>
      <c r="B57" s="37">
        <v>3</v>
      </c>
      <c r="C57" s="34">
        <v>1</v>
      </c>
      <c r="D57" s="34">
        <v>1</v>
      </c>
      <c r="E57" s="34">
        <v>1</v>
      </c>
      <c r="G57" s="34">
        <v>1</v>
      </c>
      <c r="K57" s="34">
        <v>1</v>
      </c>
      <c r="N57" s="34">
        <v>1</v>
      </c>
      <c r="P57" s="115"/>
      <c r="R57" s="45">
        <v>1983</v>
      </c>
      <c r="S57" s="34" t="s">
        <v>182</v>
      </c>
      <c r="V57" s="34" t="s">
        <v>554</v>
      </c>
      <c r="W57" s="34" t="s">
        <v>68</v>
      </c>
      <c r="X57" s="83">
        <v>400000000000</v>
      </c>
      <c r="Y57" s="130" t="s">
        <v>988</v>
      </c>
    </row>
    <row r="58" spans="1:27">
      <c r="A58" s="38" t="s">
        <v>374</v>
      </c>
      <c r="B58" s="38">
        <v>4</v>
      </c>
      <c r="E58" s="34">
        <v>3</v>
      </c>
      <c r="G58" s="34">
        <v>1</v>
      </c>
      <c r="N58" s="34">
        <v>1</v>
      </c>
      <c r="P58" s="115"/>
      <c r="R58" s="45">
        <v>1984</v>
      </c>
      <c r="S58" s="34" t="s">
        <v>779</v>
      </c>
      <c r="T58" s="34" t="s">
        <v>375</v>
      </c>
      <c r="U58" s="34" t="s">
        <v>777</v>
      </c>
      <c r="V58" s="34" t="s">
        <v>780</v>
      </c>
      <c r="W58" s="41" t="s">
        <v>180</v>
      </c>
      <c r="X58" s="94">
        <v>1000000000000</v>
      </c>
      <c r="Y58" s="130" t="s">
        <v>778</v>
      </c>
      <c r="Z58" s="130" t="s">
        <v>1140</v>
      </c>
    </row>
    <row r="59" spans="1:27">
      <c r="A59" s="40" t="s">
        <v>185</v>
      </c>
      <c r="B59" s="40">
        <f>SUM(D59:I59)</f>
        <v>5</v>
      </c>
      <c r="D59" s="34">
        <v>4</v>
      </c>
      <c r="I59" s="34">
        <v>1</v>
      </c>
      <c r="P59" s="115"/>
      <c r="Q59" s="2" t="s">
        <v>32</v>
      </c>
      <c r="R59" s="45">
        <v>1984</v>
      </c>
      <c r="S59" s="34" t="s">
        <v>186</v>
      </c>
      <c r="U59" s="2" t="s">
        <v>187</v>
      </c>
      <c r="V59" s="34" t="s">
        <v>556</v>
      </c>
      <c r="W59" s="34" t="s">
        <v>687</v>
      </c>
      <c r="X59" s="83">
        <v>2000000000000000</v>
      </c>
      <c r="Y59" s="130" t="s">
        <v>990</v>
      </c>
    </row>
    <row r="60" spans="1:27">
      <c r="A60" s="46" t="s">
        <v>188</v>
      </c>
      <c r="B60" s="46">
        <v>8</v>
      </c>
      <c r="D60" s="34">
        <v>3</v>
      </c>
      <c r="E60" s="34">
        <v>4</v>
      </c>
      <c r="F60" s="34">
        <v>1</v>
      </c>
      <c r="J60" s="34">
        <v>1</v>
      </c>
      <c r="L60" s="34">
        <v>1</v>
      </c>
      <c r="P60" s="115"/>
      <c r="R60" s="45">
        <v>1984</v>
      </c>
      <c r="S60" s="34" t="s">
        <v>189</v>
      </c>
      <c r="U60" s="34" t="s">
        <v>190</v>
      </c>
      <c r="V60" s="34" t="s">
        <v>557</v>
      </c>
      <c r="W60" s="41" t="s">
        <v>552</v>
      </c>
      <c r="X60" s="83">
        <v>5000000000000</v>
      </c>
      <c r="Y60" s="130" t="s">
        <v>991</v>
      </c>
    </row>
    <row r="61" spans="1:27">
      <c r="A61" s="43" t="s">
        <v>191</v>
      </c>
      <c r="B61" s="43">
        <v>9</v>
      </c>
      <c r="D61" s="34">
        <v>4</v>
      </c>
      <c r="E61" s="34">
        <v>5</v>
      </c>
      <c r="L61" s="34">
        <v>1</v>
      </c>
      <c r="P61" s="115"/>
      <c r="R61" s="45">
        <v>1984</v>
      </c>
      <c r="S61" s="34" t="s">
        <v>192</v>
      </c>
      <c r="T61" s="34" t="s">
        <v>193</v>
      </c>
      <c r="U61" s="34" t="s">
        <v>194</v>
      </c>
      <c r="V61" s="34" t="s">
        <v>558</v>
      </c>
      <c r="W61" s="41" t="s">
        <v>552</v>
      </c>
      <c r="X61" s="83">
        <v>31000000000000</v>
      </c>
      <c r="Y61" s="130" t="s">
        <v>992</v>
      </c>
      <c r="Z61" s="75" t="s">
        <v>1558</v>
      </c>
    </row>
    <row r="62" spans="1:27">
      <c r="A62" s="47" t="s">
        <v>195</v>
      </c>
      <c r="B62" s="47">
        <v>10</v>
      </c>
      <c r="D62" s="34">
        <v>3</v>
      </c>
      <c r="E62" s="34">
        <v>6</v>
      </c>
      <c r="F62" s="34">
        <v>1</v>
      </c>
      <c r="J62" s="34">
        <v>1</v>
      </c>
      <c r="L62" s="34">
        <v>1</v>
      </c>
      <c r="P62" s="115"/>
      <c r="R62" s="45">
        <v>1984</v>
      </c>
      <c r="S62" s="34" t="s">
        <v>196</v>
      </c>
      <c r="T62" s="34" t="s">
        <v>197</v>
      </c>
      <c r="U62" s="34" t="s">
        <v>560</v>
      </c>
      <c r="V62" s="34" t="s">
        <v>559</v>
      </c>
      <c r="W62" s="41" t="s">
        <v>552</v>
      </c>
      <c r="X62" s="83"/>
      <c r="Y62" s="130" t="s">
        <v>993</v>
      </c>
      <c r="Z62" s="75" t="s">
        <v>1566</v>
      </c>
    </row>
    <row r="63" spans="1:27">
      <c r="A63" s="37" t="s">
        <v>200</v>
      </c>
      <c r="B63" s="37">
        <v>3</v>
      </c>
      <c r="E63" s="34">
        <v>2</v>
      </c>
      <c r="I63" s="34">
        <v>1</v>
      </c>
      <c r="M63" s="34">
        <v>1</v>
      </c>
      <c r="P63" s="115"/>
      <c r="R63" s="45">
        <v>1984</v>
      </c>
      <c r="S63" s="34" t="s">
        <v>1386</v>
      </c>
      <c r="T63" s="34" t="s">
        <v>201</v>
      </c>
      <c r="V63" s="34" t="s">
        <v>565</v>
      </c>
      <c r="W63" s="34" t="s">
        <v>118</v>
      </c>
      <c r="X63" s="83">
        <v>150000000000000</v>
      </c>
      <c r="Y63" s="75" t="s">
        <v>1385</v>
      </c>
      <c r="Z63" s="130" t="s">
        <v>995</v>
      </c>
      <c r="AA63" s="75" t="s">
        <v>1517</v>
      </c>
    </row>
    <row r="64" spans="1:27">
      <c r="A64" s="35" t="s">
        <v>198</v>
      </c>
      <c r="B64" s="35">
        <v>2</v>
      </c>
      <c r="D64" s="34">
        <v>1</v>
      </c>
      <c r="I64" s="34">
        <v>1</v>
      </c>
      <c r="N64" s="34">
        <v>1</v>
      </c>
      <c r="P64" s="115"/>
      <c r="R64" s="45">
        <v>1985</v>
      </c>
      <c r="S64" s="2" t="s">
        <v>199</v>
      </c>
      <c r="V64" s="34" t="s">
        <v>562</v>
      </c>
      <c r="W64" s="34" t="s">
        <v>561</v>
      </c>
      <c r="X64" s="83">
        <v>2E+16</v>
      </c>
      <c r="Y64" s="130" t="s">
        <v>994</v>
      </c>
    </row>
    <row r="65" spans="1:27">
      <c r="A65" s="40" t="s">
        <v>202</v>
      </c>
      <c r="B65" s="40">
        <f>SUM(D65:I65)</f>
        <v>5</v>
      </c>
      <c r="D65" s="34">
        <v>2</v>
      </c>
      <c r="E65" s="34">
        <v>3</v>
      </c>
      <c r="M65" s="34">
        <v>1</v>
      </c>
      <c r="P65" s="115"/>
      <c r="R65" s="45">
        <v>1985</v>
      </c>
      <c r="S65" s="34" t="s">
        <v>203</v>
      </c>
      <c r="T65" s="34" t="s">
        <v>204</v>
      </c>
      <c r="U65" s="48" t="s">
        <v>205</v>
      </c>
      <c r="X65" s="83"/>
      <c r="Y65" s="130" t="s">
        <v>996</v>
      </c>
    </row>
    <row r="66" spans="1:27">
      <c r="A66" s="38" t="s">
        <v>207</v>
      </c>
      <c r="B66" s="38">
        <v>4</v>
      </c>
      <c r="C66" s="34">
        <v>1</v>
      </c>
      <c r="D66" s="34">
        <v>2</v>
      </c>
      <c r="E66" s="34">
        <v>1</v>
      </c>
      <c r="F66" s="34">
        <v>1</v>
      </c>
      <c r="J66" s="34">
        <v>1</v>
      </c>
      <c r="N66" s="34">
        <v>1</v>
      </c>
      <c r="P66" s="115"/>
      <c r="R66" s="45">
        <v>1986</v>
      </c>
      <c r="S66" s="34" t="s">
        <v>569</v>
      </c>
      <c r="V66" s="34" t="s">
        <v>570</v>
      </c>
      <c r="W66" s="34" t="s">
        <v>68</v>
      </c>
      <c r="X66" s="83">
        <v>400000000000000</v>
      </c>
      <c r="Y66" s="130" t="s">
        <v>997</v>
      </c>
    </row>
    <row r="67" spans="1:27">
      <c r="A67" s="38" t="s">
        <v>1508</v>
      </c>
      <c r="B67" s="38">
        <v>4</v>
      </c>
      <c r="C67" s="34">
        <v>1</v>
      </c>
      <c r="D67" s="34">
        <v>3</v>
      </c>
      <c r="G67" s="34">
        <v>1</v>
      </c>
      <c r="K67" s="34">
        <v>1</v>
      </c>
      <c r="P67" s="115"/>
      <c r="R67" s="45">
        <v>1986</v>
      </c>
      <c r="S67" s="34" t="s">
        <v>206</v>
      </c>
      <c r="T67" s="34" t="s">
        <v>567</v>
      </c>
      <c r="V67" s="34" t="s">
        <v>568</v>
      </c>
      <c r="W67" s="34" t="s">
        <v>566</v>
      </c>
      <c r="X67" s="83"/>
      <c r="Y67" s="130" t="s">
        <v>998</v>
      </c>
      <c r="Z67" s="75" t="s">
        <v>1507</v>
      </c>
    </row>
    <row r="68" spans="1:27">
      <c r="A68" s="41" t="s">
        <v>208</v>
      </c>
      <c r="B68" s="41">
        <v>6</v>
      </c>
      <c r="D68" s="34">
        <v>1</v>
      </c>
      <c r="E68" s="34">
        <v>5</v>
      </c>
      <c r="N68" s="34">
        <v>1</v>
      </c>
      <c r="P68" s="115"/>
      <c r="R68" s="45">
        <v>1986</v>
      </c>
      <c r="S68" s="34" t="s">
        <v>209</v>
      </c>
      <c r="T68" s="34" t="s">
        <v>571</v>
      </c>
      <c r="U68" s="34" t="s">
        <v>210</v>
      </c>
      <c r="V68" s="38" t="s">
        <v>572</v>
      </c>
      <c r="W68" s="34" t="s">
        <v>118</v>
      </c>
      <c r="X68" s="83">
        <v>30000000000000</v>
      </c>
      <c r="Y68" s="130" t="s">
        <v>999</v>
      </c>
      <c r="Z68" s="130" t="s">
        <v>1139</v>
      </c>
    </row>
    <row r="69" spans="1:27">
      <c r="A69" s="42" t="s">
        <v>211</v>
      </c>
      <c r="B69" s="42">
        <v>7</v>
      </c>
      <c r="D69" s="34">
        <v>1</v>
      </c>
      <c r="E69" s="34">
        <v>6</v>
      </c>
      <c r="N69" s="34">
        <v>1</v>
      </c>
      <c r="P69" s="115"/>
      <c r="R69" s="45">
        <v>1986</v>
      </c>
      <c r="S69" s="34" t="s">
        <v>212</v>
      </c>
      <c r="U69" s="34" t="s">
        <v>213</v>
      </c>
      <c r="V69" s="35" t="s">
        <v>573</v>
      </c>
      <c r="W69" s="41" t="s">
        <v>180</v>
      </c>
      <c r="X69" s="83"/>
      <c r="Y69" s="130" t="s">
        <v>1000</v>
      </c>
    </row>
    <row r="70" spans="1:27">
      <c r="A70" s="35" t="s">
        <v>175</v>
      </c>
      <c r="B70" s="35">
        <v>2</v>
      </c>
      <c r="I70" s="34">
        <v>2</v>
      </c>
      <c r="N70" s="34">
        <v>1</v>
      </c>
      <c r="P70" s="115"/>
      <c r="R70" s="45">
        <v>1987</v>
      </c>
      <c r="S70" s="34" t="s">
        <v>551</v>
      </c>
      <c r="U70" s="34" t="s">
        <v>768</v>
      </c>
      <c r="V70" s="38" t="s">
        <v>572</v>
      </c>
      <c r="W70" s="34" t="s">
        <v>582</v>
      </c>
      <c r="X70" s="94">
        <v>5000000000000</v>
      </c>
      <c r="Y70" s="130" t="s">
        <v>1001</v>
      </c>
    </row>
    <row r="71" spans="1:27">
      <c r="A71" s="35" t="s">
        <v>220</v>
      </c>
      <c r="B71" s="35">
        <v>2</v>
      </c>
      <c r="F71" s="34">
        <v>1</v>
      </c>
      <c r="I71" s="34">
        <v>1</v>
      </c>
      <c r="N71" s="34">
        <v>1</v>
      </c>
      <c r="P71" s="115"/>
      <c r="R71" s="45">
        <v>1987</v>
      </c>
      <c r="S71" s="34" t="s">
        <v>221</v>
      </c>
      <c r="T71" s="34" t="s">
        <v>865</v>
      </c>
      <c r="U71" s="34" t="s">
        <v>222</v>
      </c>
      <c r="V71" s="34" t="s">
        <v>866</v>
      </c>
      <c r="W71" s="34" t="s">
        <v>223</v>
      </c>
      <c r="X71" s="83"/>
      <c r="Y71" s="130" t="s">
        <v>1002</v>
      </c>
      <c r="Z71" s="130" t="s">
        <v>1137</v>
      </c>
      <c r="AA71" s="130" t="s">
        <v>1138</v>
      </c>
    </row>
    <row r="72" spans="1:27">
      <c r="A72" s="35" t="s">
        <v>214</v>
      </c>
      <c r="B72" s="35">
        <v>2</v>
      </c>
      <c r="I72" s="34">
        <v>2</v>
      </c>
      <c r="N72" s="34">
        <v>1</v>
      </c>
      <c r="P72" s="115"/>
      <c r="R72" s="45">
        <v>1987</v>
      </c>
      <c r="S72" s="34" t="s">
        <v>215</v>
      </c>
      <c r="V72" s="38" t="s">
        <v>298</v>
      </c>
      <c r="W72" s="34" t="s">
        <v>118</v>
      </c>
      <c r="X72" s="83"/>
      <c r="Y72" s="130" t="s">
        <v>1001</v>
      </c>
    </row>
    <row r="73" spans="1:27">
      <c r="A73" s="35" t="s">
        <v>216</v>
      </c>
      <c r="B73" s="35">
        <v>2</v>
      </c>
      <c r="I73" s="34">
        <v>2</v>
      </c>
      <c r="N73" s="34">
        <v>1</v>
      </c>
      <c r="P73" s="115"/>
      <c r="R73" s="45">
        <v>1987</v>
      </c>
      <c r="S73" s="34" t="s">
        <v>215</v>
      </c>
      <c r="T73" s="34" t="s">
        <v>217</v>
      </c>
      <c r="U73" s="34" t="s">
        <v>218</v>
      </c>
      <c r="V73" s="34" t="s">
        <v>564</v>
      </c>
      <c r="W73" s="34" t="s">
        <v>118</v>
      </c>
      <c r="X73" s="83"/>
      <c r="Y73" s="130" t="s">
        <v>1001</v>
      </c>
    </row>
    <row r="74" spans="1:27">
      <c r="A74" s="35" t="s">
        <v>219</v>
      </c>
      <c r="B74" s="35">
        <v>2</v>
      </c>
      <c r="I74" s="34">
        <v>2</v>
      </c>
      <c r="N74" s="34">
        <v>1</v>
      </c>
      <c r="P74" s="115"/>
      <c r="R74" s="45">
        <v>1987</v>
      </c>
      <c r="S74" s="34" t="s">
        <v>215</v>
      </c>
      <c r="V74" s="38" t="s">
        <v>298</v>
      </c>
      <c r="W74" s="34" t="s">
        <v>118</v>
      </c>
      <c r="X74" s="83"/>
      <c r="Y74" s="130" t="s">
        <v>1001</v>
      </c>
    </row>
    <row r="75" spans="1:27">
      <c r="A75" s="37" t="s">
        <v>224</v>
      </c>
      <c r="B75" s="37">
        <v>3</v>
      </c>
      <c r="E75" s="34">
        <v>2</v>
      </c>
      <c r="H75" s="34">
        <v>1</v>
      </c>
      <c r="N75" s="34">
        <v>1</v>
      </c>
      <c r="P75" s="115"/>
      <c r="R75" s="45">
        <v>1987</v>
      </c>
      <c r="S75" s="34" t="s">
        <v>1389</v>
      </c>
      <c r="V75" s="35" t="s">
        <v>573</v>
      </c>
      <c r="W75" s="41" t="s">
        <v>180</v>
      </c>
      <c r="X75" s="83">
        <v>80000000000000</v>
      </c>
      <c r="Y75" s="130" t="s">
        <v>1387</v>
      </c>
    </row>
    <row r="76" spans="1:27">
      <c r="A76" s="38" t="s">
        <v>1506</v>
      </c>
      <c r="B76" s="38">
        <v>4</v>
      </c>
      <c r="D76" s="34">
        <v>1</v>
      </c>
      <c r="E76" s="34">
        <v>3</v>
      </c>
      <c r="N76" s="34">
        <v>1</v>
      </c>
      <c r="P76" s="115"/>
      <c r="R76" s="45">
        <v>1987</v>
      </c>
      <c r="S76" s="34" t="s">
        <v>1504</v>
      </c>
      <c r="V76" s="34" t="s">
        <v>1503</v>
      </c>
      <c r="W76" s="41" t="s">
        <v>1388</v>
      </c>
      <c r="X76" s="83">
        <v>28000000000000</v>
      </c>
      <c r="Y76" s="130" t="s">
        <v>1505</v>
      </c>
    </row>
    <row r="77" spans="1:27">
      <c r="A77" s="38" t="s">
        <v>226</v>
      </c>
      <c r="B77" s="38">
        <v>4</v>
      </c>
      <c r="E77" s="34">
        <v>3</v>
      </c>
      <c r="H77" s="34">
        <v>1</v>
      </c>
      <c r="N77" s="34">
        <v>1</v>
      </c>
      <c r="P77" s="115"/>
      <c r="R77" s="45">
        <v>1987</v>
      </c>
      <c r="S77" s="34" t="s">
        <v>225</v>
      </c>
      <c r="V77" s="35" t="s">
        <v>573</v>
      </c>
      <c r="W77" s="41" t="s">
        <v>180</v>
      </c>
      <c r="X77" s="83">
        <v>13000000000000</v>
      </c>
      <c r="Y77" s="130" t="s">
        <v>1003</v>
      </c>
    </row>
    <row r="78" spans="1:27">
      <c r="A78" s="38" t="s">
        <v>246</v>
      </c>
      <c r="B78" s="38">
        <v>4</v>
      </c>
      <c r="D78" s="34">
        <v>1</v>
      </c>
      <c r="E78" s="34">
        <v>3</v>
      </c>
      <c r="M78" s="34">
        <v>1</v>
      </c>
      <c r="P78" s="115"/>
      <c r="R78" s="45">
        <v>1987</v>
      </c>
      <c r="S78" s="34" t="s">
        <v>775</v>
      </c>
      <c r="T78" s="34" t="s">
        <v>247</v>
      </c>
      <c r="U78" s="34" t="s">
        <v>248</v>
      </c>
      <c r="V78" s="35" t="s">
        <v>573</v>
      </c>
      <c r="W78" s="41" t="s">
        <v>180</v>
      </c>
      <c r="X78" s="94">
        <v>6000000000000</v>
      </c>
      <c r="Y78" s="130" t="s">
        <v>1004</v>
      </c>
      <c r="Z78" s="130" t="s">
        <v>1136</v>
      </c>
    </row>
    <row r="79" spans="1:27">
      <c r="A79" s="47" t="s">
        <v>367</v>
      </c>
      <c r="B79" s="47">
        <v>10</v>
      </c>
      <c r="D79" s="34">
        <v>6</v>
      </c>
      <c r="E79" s="34">
        <v>3</v>
      </c>
      <c r="G79" s="34">
        <v>1</v>
      </c>
      <c r="L79" s="34">
        <v>2</v>
      </c>
      <c r="P79" s="115"/>
      <c r="R79" s="45">
        <v>1987</v>
      </c>
      <c r="S79" s="34" t="s">
        <v>1565</v>
      </c>
      <c r="T79" s="2" t="s">
        <v>531</v>
      </c>
      <c r="U79" s="34" t="s">
        <v>368</v>
      </c>
      <c r="V79" s="38" t="s">
        <v>572</v>
      </c>
      <c r="W79" s="34" t="s">
        <v>545</v>
      </c>
      <c r="X79" s="83">
        <v>50000000000000</v>
      </c>
      <c r="Y79" s="75" t="s">
        <v>1564</v>
      </c>
      <c r="Z79" s="130" t="s">
        <v>1060</v>
      </c>
    </row>
    <row r="80" spans="1:27">
      <c r="A80" s="40" t="s">
        <v>1523</v>
      </c>
      <c r="B80" s="40">
        <f>SUM(D80:I80)</f>
        <v>5</v>
      </c>
      <c r="D80" s="34">
        <v>2</v>
      </c>
      <c r="E80" s="34">
        <v>2</v>
      </c>
      <c r="F80" s="34">
        <v>1</v>
      </c>
      <c r="J80" s="34">
        <v>1</v>
      </c>
      <c r="P80" s="115"/>
      <c r="R80" s="45">
        <v>1988</v>
      </c>
      <c r="S80" s="34" t="s">
        <v>228</v>
      </c>
      <c r="U80" s="34" t="s">
        <v>576</v>
      </c>
      <c r="V80" s="35" t="s">
        <v>1522</v>
      </c>
      <c r="W80" s="41" t="s">
        <v>575</v>
      </c>
      <c r="X80" s="83">
        <v>100000000000000</v>
      </c>
      <c r="Y80" s="130" t="s">
        <v>1006</v>
      </c>
    </row>
    <row r="81" spans="1:27">
      <c r="A81" s="41" t="s">
        <v>232</v>
      </c>
      <c r="B81" s="41">
        <v>6</v>
      </c>
      <c r="D81" s="34">
        <v>2</v>
      </c>
      <c r="E81" s="34">
        <v>3</v>
      </c>
      <c r="G81" s="34">
        <v>1</v>
      </c>
      <c r="P81" s="115"/>
      <c r="R81" s="45">
        <v>1988</v>
      </c>
      <c r="S81" s="34" t="s">
        <v>233</v>
      </c>
      <c r="U81" s="34" t="s">
        <v>234</v>
      </c>
      <c r="V81" s="34" t="s">
        <v>579</v>
      </c>
      <c r="W81" s="41" t="s">
        <v>180</v>
      </c>
      <c r="X81" s="83">
        <v>1500000000000</v>
      </c>
      <c r="Y81" s="130" t="s">
        <v>1007</v>
      </c>
    </row>
    <row r="82" spans="1:27">
      <c r="A82" s="41" t="s">
        <v>229</v>
      </c>
      <c r="B82" s="41">
        <v>6</v>
      </c>
      <c r="D82" s="34">
        <v>3</v>
      </c>
      <c r="E82" s="34">
        <v>2</v>
      </c>
      <c r="F82" s="34">
        <v>1</v>
      </c>
      <c r="J82" s="34">
        <v>1</v>
      </c>
      <c r="L82" s="34">
        <v>1</v>
      </c>
      <c r="P82" s="115"/>
      <c r="R82" s="45">
        <v>1988</v>
      </c>
      <c r="S82" s="34" t="s">
        <v>230</v>
      </c>
      <c r="U82" s="34" t="s">
        <v>231</v>
      </c>
      <c r="V82" s="38" t="s">
        <v>298</v>
      </c>
      <c r="W82" s="34" t="s">
        <v>550</v>
      </c>
      <c r="X82" s="83"/>
      <c r="Y82" s="130" t="s">
        <v>1008</v>
      </c>
    </row>
    <row r="83" spans="1:27">
      <c r="A83" s="37" t="s">
        <v>323</v>
      </c>
      <c r="B83" s="37">
        <v>3</v>
      </c>
      <c r="E83" s="34">
        <v>3</v>
      </c>
      <c r="N83" s="34">
        <v>1</v>
      </c>
      <c r="P83" s="115"/>
      <c r="Q83" s="2" t="s">
        <v>324</v>
      </c>
      <c r="R83" s="45">
        <v>1988</v>
      </c>
      <c r="S83" s="34" t="s">
        <v>1393</v>
      </c>
      <c r="T83" s="34" t="s">
        <v>325</v>
      </c>
      <c r="V83" s="34" t="s">
        <v>1392</v>
      </c>
      <c r="W83" s="34" t="s">
        <v>1391</v>
      </c>
      <c r="X83" s="83">
        <v>2000000000000</v>
      </c>
      <c r="Y83" s="75" t="s">
        <v>1390</v>
      </c>
      <c r="Z83" s="130" t="s">
        <v>1046</v>
      </c>
    </row>
    <row r="84" spans="1:27">
      <c r="A84" s="35" t="s">
        <v>235</v>
      </c>
      <c r="B84" s="35">
        <v>2</v>
      </c>
      <c r="E84" s="34">
        <v>1</v>
      </c>
      <c r="I84" s="34">
        <v>1</v>
      </c>
      <c r="N84" s="34">
        <v>1</v>
      </c>
      <c r="P84" s="115"/>
      <c r="R84" s="45">
        <v>1989</v>
      </c>
      <c r="S84" s="34" t="s">
        <v>236</v>
      </c>
      <c r="V84" s="38" t="s">
        <v>572</v>
      </c>
      <c r="W84" s="34" t="s">
        <v>118</v>
      </c>
      <c r="X84" s="83"/>
      <c r="Y84" s="130" t="s">
        <v>1009</v>
      </c>
    </row>
    <row r="85" spans="1:27">
      <c r="A85" s="37" t="s">
        <v>237</v>
      </c>
      <c r="B85" s="37">
        <v>3</v>
      </c>
      <c r="E85" s="34">
        <v>1</v>
      </c>
      <c r="G85" s="34">
        <v>2</v>
      </c>
      <c r="N85" s="34">
        <v>1</v>
      </c>
      <c r="P85" s="115"/>
      <c r="Q85" s="2" t="s">
        <v>32</v>
      </c>
      <c r="R85" s="45">
        <v>1989</v>
      </c>
      <c r="S85" s="34" t="s">
        <v>238</v>
      </c>
      <c r="U85" s="54" t="s">
        <v>580</v>
      </c>
      <c r="V85" s="34" t="s">
        <v>239</v>
      </c>
      <c r="W85" s="34" t="s">
        <v>581</v>
      </c>
      <c r="X85" s="83">
        <v>2E+17</v>
      </c>
      <c r="Y85" s="130" t="s">
        <v>1010</v>
      </c>
    </row>
    <row r="86" spans="1:27">
      <c r="A86" s="40" t="s">
        <v>242</v>
      </c>
      <c r="B86" s="40">
        <v>5</v>
      </c>
      <c r="E86" s="34">
        <v>4</v>
      </c>
      <c r="I86" s="34">
        <v>1</v>
      </c>
      <c r="N86" s="34">
        <v>1</v>
      </c>
      <c r="P86" s="115"/>
      <c r="R86" s="45">
        <v>1989</v>
      </c>
      <c r="S86" s="34" t="s">
        <v>243</v>
      </c>
      <c r="V86" s="35" t="s">
        <v>573</v>
      </c>
      <c r="W86" s="34" t="s">
        <v>582</v>
      </c>
      <c r="X86" s="83">
        <v>7000000000000</v>
      </c>
      <c r="Y86" s="130" t="s">
        <v>1011</v>
      </c>
    </row>
    <row r="87" spans="1:27">
      <c r="A87" s="40" t="s">
        <v>240</v>
      </c>
      <c r="B87" s="40">
        <v>5</v>
      </c>
      <c r="E87" s="34">
        <v>5</v>
      </c>
      <c r="N87" s="34">
        <v>1</v>
      </c>
      <c r="P87" s="115"/>
      <c r="Q87" s="2" t="s">
        <v>32</v>
      </c>
      <c r="R87" s="45">
        <v>1989</v>
      </c>
      <c r="S87" s="34" t="s">
        <v>241</v>
      </c>
      <c r="V87" s="34" t="s">
        <v>583</v>
      </c>
      <c r="W87" s="34" t="s">
        <v>582</v>
      </c>
      <c r="X87" s="83">
        <v>90000000000000</v>
      </c>
      <c r="Y87" s="130" t="s">
        <v>1012</v>
      </c>
    </row>
    <row r="88" spans="1:27">
      <c r="A88" s="37" t="s">
        <v>366</v>
      </c>
      <c r="B88" s="37">
        <v>3</v>
      </c>
      <c r="D88" s="34">
        <v>2</v>
      </c>
      <c r="E88" s="34">
        <v>1</v>
      </c>
      <c r="P88" s="115"/>
      <c r="R88" s="45">
        <v>1989</v>
      </c>
      <c r="S88" s="2" t="s">
        <v>1394</v>
      </c>
      <c r="T88" s="2" t="s">
        <v>1395</v>
      </c>
      <c r="U88" s="34" t="s">
        <v>596</v>
      </c>
      <c r="V88" s="34" t="s">
        <v>568</v>
      </c>
      <c r="W88" s="34" t="s">
        <v>1397</v>
      </c>
      <c r="X88" s="83">
        <v>1800000000000000</v>
      </c>
      <c r="Y88" s="75" t="s">
        <v>1396</v>
      </c>
      <c r="Z88" s="130" t="s">
        <v>1059</v>
      </c>
      <c r="AA88" s="75" t="s">
        <v>1398</v>
      </c>
    </row>
    <row r="89" spans="1:27">
      <c r="A89" s="35" t="s">
        <v>244</v>
      </c>
      <c r="B89" s="35">
        <v>2</v>
      </c>
      <c r="E89" s="34">
        <v>1</v>
      </c>
      <c r="I89" s="34">
        <v>1</v>
      </c>
      <c r="N89" s="34">
        <v>1</v>
      </c>
      <c r="P89" s="115"/>
      <c r="R89" s="49">
        <v>1990</v>
      </c>
      <c r="S89" s="34" t="s">
        <v>245</v>
      </c>
      <c r="V89" s="38" t="s">
        <v>572</v>
      </c>
      <c r="W89" s="34" t="s">
        <v>582</v>
      </c>
      <c r="X89" s="83">
        <v>80000000000000</v>
      </c>
      <c r="Y89" s="130" t="s">
        <v>1013</v>
      </c>
    </row>
    <row r="90" spans="1:27">
      <c r="A90" s="40" t="s">
        <v>156</v>
      </c>
      <c r="B90" s="40">
        <f>SUM(D90:I90)</f>
        <v>5</v>
      </c>
      <c r="D90" s="34">
        <v>4</v>
      </c>
      <c r="E90" s="34">
        <v>1</v>
      </c>
      <c r="L90" s="34">
        <v>1</v>
      </c>
      <c r="P90" s="115"/>
      <c r="Q90" s="2" t="s">
        <v>32</v>
      </c>
      <c r="R90" s="163">
        <v>1991</v>
      </c>
      <c r="S90" s="34" t="s">
        <v>1526</v>
      </c>
      <c r="T90" s="34" t="s">
        <v>1525</v>
      </c>
      <c r="U90" s="2" t="s">
        <v>157</v>
      </c>
      <c r="V90" s="34" t="s">
        <v>1529</v>
      </c>
      <c r="W90" s="34" t="s">
        <v>1528</v>
      </c>
      <c r="X90" s="83">
        <v>3.8E+16</v>
      </c>
      <c r="Y90" s="75" t="s">
        <v>1524</v>
      </c>
      <c r="Z90" s="130" t="s">
        <v>976</v>
      </c>
    </row>
    <row r="91" spans="1:27">
      <c r="A91" s="35" t="s">
        <v>249</v>
      </c>
      <c r="B91" s="35">
        <v>2</v>
      </c>
      <c r="D91" s="34">
        <v>1</v>
      </c>
      <c r="F91" s="34">
        <v>1</v>
      </c>
      <c r="N91" s="34">
        <v>1</v>
      </c>
      <c r="P91" s="115"/>
      <c r="Q91" s="2" t="s">
        <v>34</v>
      </c>
      <c r="R91" s="49">
        <v>1991</v>
      </c>
      <c r="S91" s="34" t="s">
        <v>868</v>
      </c>
      <c r="T91" s="34" t="s">
        <v>867</v>
      </c>
      <c r="V91" s="34" t="s">
        <v>583</v>
      </c>
      <c r="W91" s="54" t="s">
        <v>584</v>
      </c>
      <c r="X91" s="83">
        <v>2700000000000</v>
      </c>
      <c r="Y91" s="130" t="s">
        <v>1014</v>
      </c>
      <c r="Z91" s="75" t="s">
        <v>1135</v>
      </c>
    </row>
    <row r="92" spans="1:27">
      <c r="A92" s="37" t="s">
        <v>250</v>
      </c>
      <c r="B92" s="37">
        <v>3</v>
      </c>
      <c r="E92" s="34">
        <v>2</v>
      </c>
      <c r="G92" s="34">
        <v>1</v>
      </c>
      <c r="N92" s="34">
        <v>1</v>
      </c>
      <c r="P92" s="115"/>
      <c r="R92" s="49">
        <v>1991</v>
      </c>
      <c r="S92" s="34" t="s">
        <v>251</v>
      </c>
      <c r="V92" s="35" t="s">
        <v>573</v>
      </c>
      <c r="W92" s="41" t="s">
        <v>180</v>
      </c>
      <c r="X92" s="83">
        <v>600000000000</v>
      </c>
      <c r="Y92" s="130" t="s">
        <v>1015</v>
      </c>
    </row>
    <row r="93" spans="1:27">
      <c r="A93" s="38" t="s">
        <v>252</v>
      </c>
      <c r="B93" s="38">
        <v>4</v>
      </c>
      <c r="D93" s="34">
        <v>1</v>
      </c>
      <c r="E93" s="34">
        <v>2</v>
      </c>
      <c r="F93" s="34">
        <v>1</v>
      </c>
      <c r="J93" s="34">
        <v>1</v>
      </c>
      <c r="N93" s="34">
        <v>1</v>
      </c>
      <c r="P93" s="115"/>
      <c r="R93" s="49">
        <v>1991</v>
      </c>
      <c r="S93" s="34" t="s">
        <v>253</v>
      </c>
      <c r="V93" s="38" t="s">
        <v>572</v>
      </c>
      <c r="W93" s="34" t="s">
        <v>582</v>
      </c>
      <c r="X93" s="83">
        <v>12000000000000</v>
      </c>
      <c r="Y93" s="130" t="s">
        <v>1016</v>
      </c>
    </row>
    <row r="94" spans="1:27">
      <c r="A94" s="41" t="s">
        <v>254</v>
      </c>
      <c r="B94" s="41">
        <v>6</v>
      </c>
      <c r="D94" s="34">
        <v>2</v>
      </c>
      <c r="E94" s="34">
        <v>4</v>
      </c>
      <c r="P94" s="115"/>
      <c r="R94" s="49">
        <v>1991</v>
      </c>
      <c r="S94" s="34" t="s">
        <v>255</v>
      </c>
      <c r="V94" s="35" t="s">
        <v>573</v>
      </c>
      <c r="W94" s="41" t="s">
        <v>180</v>
      </c>
      <c r="X94" s="83">
        <v>7500000000000</v>
      </c>
      <c r="Y94" s="130" t="s">
        <v>1017</v>
      </c>
    </row>
    <row r="95" spans="1:27">
      <c r="A95" s="40" t="s">
        <v>1361</v>
      </c>
      <c r="B95" s="40">
        <v>5</v>
      </c>
      <c r="D95" s="34">
        <v>2</v>
      </c>
      <c r="E95" s="34">
        <v>3</v>
      </c>
      <c r="P95" s="115"/>
      <c r="R95" s="49">
        <v>1991</v>
      </c>
      <c r="S95" s="34" t="s">
        <v>1363</v>
      </c>
      <c r="V95" s="38" t="s">
        <v>572</v>
      </c>
      <c r="W95" s="41" t="s">
        <v>180</v>
      </c>
      <c r="X95" s="83">
        <v>2500000000000</v>
      </c>
      <c r="Y95" s="130" t="s">
        <v>1362</v>
      </c>
    </row>
    <row r="96" spans="1:27">
      <c r="A96" s="40" t="s">
        <v>1365</v>
      </c>
      <c r="B96" s="40">
        <v>5</v>
      </c>
      <c r="D96" s="34">
        <v>1</v>
      </c>
      <c r="E96" s="34">
        <v>3</v>
      </c>
      <c r="F96" s="34">
        <v>1</v>
      </c>
      <c r="N96" s="34">
        <v>1</v>
      </c>
      <c r="P96" s="115"/>
      <c r="R96" s="49">
        <v>1992</v>
      </c>
      <c r="S96" s="34" t="s">
        <v>1366</v>
      </c>
      <c r="V96" s="35" t="s">
        <v>573</v>
      </c>
      <c r="W96" s="41" t="s">
        <v>180</v>
      </c>
      <c r="X96" s="83">
        <v>380000000000</v>
      </c>
      <c r="Y96" s="130" t="s">
        <v>1364</v>
      </c>
    </row>
    <row r="97" spans="1:27">
      <c r="A97" s="35" t="s">
        <v>256</v>
      </c>
      <c r="B97" s="35">
        <v>2</v>
      </c>
      <c r="F97" s="34">
        <v>1</v>
      </c>
      <c r="I97" s="34">
        <v>1</v>
      </c>
      <c r="N97" s="34">
        <v>1</v>
      </c>
      <c r="P97" s="115"/>
      <c r="R97" s="49">
        <v>1992</v>
      </c>
      <c r="S97" s="2" t="s">
        <v>257</v>
      </c>
      <c r="V97" s="34" t="s">
        <v>88</v>
      </c>
      <c r="W97" s="34" t="s">
        <v>582</v>
      </c>
      <c r="X97" s="83">
        <v>38000000000000</v>
      </c>
      <c r="Y97" s="130" t="s">
        <v>1018</v>
      </c>
    </row>
    <row r="98" spans="1:27">
      <c r="A98" s="35" t="s">
        <v>265</v>
      </c>
      <c r="B98" s="35">
        <v>2</v>
      </c>
      <c r="C98" s="34">
        <v>1</v>
      </c>
      <c r="G98" s="34">
        <v>1</v>
      </c>
      <c r="H98" s="34">
        <v>1</v>
      </c>
      <c r="N98" s="34">
        <v>1</v>
      </c>
      <c r="P98" s="115"/>
      <c r="R98" s="49">
        <v>1992</v>
      </c>
      <c r="S98" s="34" t="s">
        <v>869</v>
      </c>
      <c r="T98" s="34" t="s">
        <v>266</v>
      </c>
      <c r="V98" s="34" t="s">
        <v>88</v>
      </c>
      <c r="W98" s="34" t="s">
        <v>870</v>
      </c>
      <c r="X98" s="83">
        <v>5000000000000</v>
      </c>
      <c r="Y98" s="75" t="s">
        <v>1019</v>
      </c>
      <c r="Z98" s="130" t="s">
        <v>1133</v>
      </c>
    </row>
    <row r="99" spans="1:27">
      <c r="A99" s="40" t="s">
        <v>258</v>
      </c>
      <c r="B99" s="40">
        <v>5</v>
      </c>
      <c r="D99" s="34">
        <v>1</v>
      </c>
      <c r="E99" s="34">
        <v>3</v>
      </c>
      <c r="F99" s="34">
        <v>1</v>
      </c>
      <c r="J99" s="34">
        <v>1</v>
      </c>
      <c r="N99" s="34">
        <v>1</v>
      </c>
      <c r="P99" s="115"/>
      <c r="R99" s="49">
        <v>1992</v>
      </c>
      <c r="S99" s="34" t="s">
        <v>259</v>
      </c>
      <c r="V99" s="35" t="s">
        <v>573</v>
      </c>
      <c r="W99" s="41" t="s">
        <v>180</v>
      </c>
      <c r="X99" s="83">
        <v>2900000000000</v>
      </c>
      <c r="Y99" s="130" t="s">
        <v>1020</v>
      </c>
    </row>
    <row r="100" spans="1:27">
      <c r="A100" s="40" t="s">
        <v>260</v>
      </c>
      <c r="B100" s="40">
        <v>5</v>
      </c>
      <c r="D100" s="34">
        <v>1</v>
      </c>
      <c r="E100" s="34">
        <v>3</v>
      </c>
      <c r="F100" s="34">
        <v>1</v>
      </c>
      <c r="J100" s="34">
        <v>1</v>
      </c>
      <c r="N100" s="34">
        <v>1</v>
      </c>
      <c r="P100" s="115"/>
      <c r="R100" s="49">
        <v>1992</v>
      </c>
      <c r="S100" s="34" t="s">
        <v>261</v>
      </c>
      <c r="V100" s="35" t="s">
        <v>573</v>
      </c>
      <c r="W100" s="41" t="s">
        <v>180</v>
      </c>
      <c r="X100" s="83">
        <v>380000000000</v>
      </c>
      <c r="Y100" s="130" t="s">
        <v>1021</v>
      </c>
    </row>
    <row r="101" spans="1:27">
      <c r="A101" s="37" t="s">
        <v>262</v>
      </c>
      <c r="B101" s="37">
        <v>3</v>
      </c>
      <c r="D101" s="34">
        <v>2</v>
      </c>
      <c r="F101" s="34">
        <v>1</v>
      </c>
      <c r="P101" s="115"/>
      <c r="R101" s="49">
        <v>1993</v>
      </c>
      <c r="S101" s="34" t="s">
        <v>263</v>
      </c>
      <c r="V101" s="34" t="s">
        <v>264</v>
      </c>
      <c r="W101" s="34" t="s">
        <v>68</v>
      </c>
      <c r="X101" s="83">
        <v>5000000000000000</v>
      </c>
      <c r="Y101" s="130" t="s">
        <v>1022</v>
      </c>
    </row>
    <row r="102" spans="1:27">
      <c r="A102" s="35" t="s">
        <v>289</v>
      </c>
      <c r="B102" s="35">
        <v>2</v>
      </c>
      <c r="C102" s="34">
        <v>1</v>
      </c>
      <c r="E102" s="34">
        <v>1</v>
      </c>
      <c r="G102" s="34">
        <v>1</v>
      </c>
      <c r="N102" s="34">
        <v>1</v>
      </c>
      <c r="P102" s="115"/>
      <c r="R102" s="49">
        <v>1993</v>
      </c>
      <c r="S102" s="34" t="s">
        <v>1217</v>
      </c>
      <c r="T102" s="34" t="s">
        <v>290</v>
      </c>
      <c r="V102" s="34" t="s">
        <v>88</v>
      </c>
      <c r="W102" s="34" t="s">
        <v>1219</v>
      </c>
      <c r="X102" s="83">
        <v>300000000000</v>
      </c>
      <c r="Y102" s="75" t="s">
        <v>1218</v>
      </c>
      <c r="Z102" s="130" t="s">
        <v>1032</v>
      </c>
    </row>
    <row r="103" spans="1:27">
      <c r="A103" s="37" t="s">
        <v>348</v>
      </c>
      <c r="B103" s="37">
        <v>3</v>
      </c>
      <c r="E103" s="34">
        <v>1</v>
      </c>
      <c r="F103" s="34">
        <v>1</v>
      </c>
      <c r="I103" s="34">
        <v>1</v>
      </c>
      <c r="J103" s="34">
        <v>1</v>
      </c>
      <c r="N103" s="34">
        <v>1</v>
      </c>
      <c r="P103" s="115"/>
      <c r="R103" s="49">
        <v>1993</v>
      </c>
      <c r="S103" s="34" t="s">
        <v>776</v>
      </c>
      <c r="T103" s="34" t="s">
        <v>349</v>
      </c>
      <c r="V103" s="38" t="s">
        <v>572</v>
      </c>
      <c r="W103" s="34" t="s">
        <v>118</v>
      </c>
      <c r="X103" s="94">
        <v>1000000000000</v>
      </c>
      <c r="Y103" s="130" t="s">
        <v>1023</v>
      </c>
      <c r="Z103" s="130" t="s">
        <v>1132</v>
      </c>
      <c r="AA103" s="130" t="s">
        <v>1134</v>
      </c>
    </row>
    <row r="104" spans="1:27">
      <c r="A104" s="37" t="s">
        <v>270</v>
      </c>
      <c r="B104" s="37">
        <v>3</v>
      </c>
      <c r="E104" s="34">
        <v>1</v>
      </c>
      <c r="F104" s="34">
        <v>1</v>
      </c>
      <c r="I104" s="34">
        <v>1</v>
      </c>
      <c r="J104" s="34">
        <v>1</v>
      </c>
      <c r="N104" s="34">
        <v>1</v>
      </c>
      <c r="P104" s="115"/>
      <c r="R104" s="49">
        <v>1994</v>
      </c>
      <c r="S104" s="34" t="s">
        <v>271</v>
      </c>
      <c r="U104" s="34" t="s">
        <v>272</v>
      </c>
      <c r="V104" s="34" t="s">
        <v>88</v>
      </c>
      <c r="W104" s="34" t="s">
        <v>118</v>
      </c>
      <c r="X104" s="83"/>
      <c r="Y104" s="130" t="s">
        <v>1024</v>
      </c>
    </row>
    <row r="105" spans="1:27">
      <c r="A105" s="37" t="s">
        <v>267</v>
      </c>
      <c r="B105" s="37">
        <v>3</v>
      </c>
      <c r="F105" s="34">
        <v>2</v>
      </c>
      <c r="G105" s="34">
        <v>1</v>
      </c>
      <c r="N105" s="34">
        <v>1</v>
      </c>
      <c r="P105" s="115"/>
      <c r="R105" s="49">
        <v>1994</v>
      </c>
      <c r="S105" s="34" t="s">
        <v>268</v>
      </c>
      <c r="V105" s="34" t="s">
        <v>88</v>
      </c>
      <c r="W105" s="34" t="s">
        <v>269</v>
      </c>
      <c r="X105" s="83">
        <v>1100000000000000</v>
      </c>
      <c r="Y105" s="130" t="s">
        <v>1025</v>
      </c>
    </row>
    <row r="106" spans="1:27">
      <c r="A106" s="38" t="s">
        <v>273</v>
      </c>
      <c r="B106" s="38">
        <v>4</v>
      </c>
      <c r="D106" s="34">
        <v>2</v>
      </c>
      <c r="E106" s="34">
        <v>1</v>
      </c>
      <c r="F106" s="34">
        <v>1</v>
      </c>
      <c r="J106" s="34">
        <v>1</v>
      </c>
      <c r="P106" s="115"/>
      <c r="R106" s="49">
        <v>1994</v>
      </c>
      <c r="S106" s="34" t="s">
        <v>274</v>
      </c>
      <c r="U106" s="34" t="s">
        <v>623</v>
      </c>
      <c r="V106" s="34" t="s">
        <v>88</v>
      </c>
      <c r="W106" s="41" t="s">
        <v>180</v>
      </c>
      <c r="X106" s="83">
        <v>150000000000</v>
      </c>
      <c r="Y106" s="130" t="s">
        <v>1026</v>
      </c>
    </row>
    <row r="107" spans="1:27">
      <c r="A107" s="41" t="s">
        <v>275</v>
      </c>
      <c r="B107" s="41">
        <v>6</v>
      </c>
      <c r="C107" s="34">
        <v>1</v>
      </c>
      <c r="D107" s="34">
        <v>2</v>
      </c>
      <c r="E107" s="34">
        <v>3</v>
      </c>
      <c r="F107" s="34">
        <v>1</v>
      </c>
      <c r="J107" s="34">
        <v>1</v>
      </c>
      <c r="N107" s="34">
        <v>1</v>
      </c>
      <c r="P107" s="115"/>
      <c r="R107" s="49">
        <v>1994</v>
      </c>
      <c r="S107" s="34" t="s">
        <v>276</v>
      </c>
      <c r="U107" s="34" t="s">
        <v>277</v>
      </c>
      <c r="V107" s="35" t="s">
        <v>573</v>
      </c>
      <c r="W107" s="41" t="s">
        <v>180</v>
      </c>
      <c r="X107" s="83">
        <v>1000000000000</v>
      </c>
      <c r="Y107" s="130" t="s">
        <v>1027</v>
      </c>
    </row>
    <row r="108" spans="1:27">
      <c r="A108" s="37" t="s">
        <v>278</v>
      </c>
      <c r="B108" s="37">
        <v>3</v>
      </c>
      <c r="E108" s="34">
        <v>1</v>
      </c>
      <c r="F108" s="34">
        <v>1</v>
      </c>
      <c r="I108" s="34">
        <v>1</v>
      </c>
      <c r="J108" s="34">
        <v>1</v>
      </c>
      <c r="N108" s="34">
        <v>1</v>
      </c>
      <c r="P108" s="115"/>
      <c r="R108" s="49">
        <v>1995</v>
      </c>
      <c r="S108" s="34" t="s">
        <v>279</v>
      </c>
      <c r="V108" s="38" t="s">
        <v>280</v>
      </c>
      <c r="W108" s="34" t="s">
        <v>118</v>
      </c>
      <c r="X108" s="83">
        <v>1000000000000</v>
      </c>
      <c r="Y108" s="130" t="s">
        <v>1028</v>
      </c>
    </row>
    <row r="109" spans="1:27">
      <c r="A109" s="40" t="s">
        <v>281</v>
      </c>
      <c r="B109" s="40">
        <v>5</v>
      </c>
      <c r="C109" s="34">
        <v>1</v>
      </c>
      <c r="D109" s="34">
        <v>3</v>
      </c>
      <c r="E109" s="34">
        <v>1</v>
      </c>
      <c r="G109" s="34">
        <v>1</v>
      </c>
      <c r="P109" s="115"/>
      <c r="R109" s="49">
        <v>1996</v>
      </c>
      <c r="S109" s="34" t="s">
        <v>282</v>
      </c>
      <c r="U109" s="2" t="s">
        <v>283</v>
      </c>
      <c r="V109" s="35" t="s">
        <v>622</v>
      </c>
      <c r="W109" s="34" t="s">
        <v>621</v>
      </c>
      <c r="X109" s="83">
        <v>500000000000000</v>
      </c>
      <c r="Y109" s="130" t="s">
        <v>1029</v>
      </c>
    </row>
    <row r="110" spans="1:27">
      <c r="A110" s="43" t="s">
        <v>284</v>
      </c>
      <c r="B110" s="43">
        <v>9</v>
      </c>
      <c r="D110" s="34">
        <v>1</v>
      </c>
      <c r="E110" s="34">
        <v>8</v>
      </c>
      <c r="N110" s="34">
        <v>1</v>
      </c>
      <c r="P110" s="115"/>
      <c r="R110" s="49">
        <v>1996</v>
      </c>
      <c r="S110" s="34" t="s">
        <v>285</v>
      </c>
      <c r="U110" s="34" t="s">
        <v>286</v>
      </c>
      <c r="V110" s="38" t="s">
        <v>298</v>
      </c>
      <c r="W110" s="34" t="s">
        <v>118</v>
      </c>
      <c r="X110" s="83">
        <v>5500000000000</v>
      </c>
      <c r="Y110" s="130" t="s">
        <v>1030</v>
      </c>
    </row>
    <row r="111" spans="1:27">
      <c r="A111" s="35" t="s">
        <v>287</v>
      </c>
      <c r="B111" s="35">
        <v>2</v>
      </c>
      <c r="D111" s="34">
        <v>1</v>
      </c>
      <c r="I111" s="34">
        <v>1</v>
      </c>
      <c r="N111" s="34">
        <v>1</v>
      </c>
      <c r="P111" s="115"/>
      <c r="R111" s="49">
        <v>1997</v>
      </c>
      <c r="S111" s="2" t="s">
        <v>288</v>
      </c>
      <c r="U111" s="34" t="s">
        <v>620</v>
      </c>
      <c r="V111" s="34" t="s">
        <v>328</v>
      </c>
      <c r="W111" s="34" t="s">
        <v>68</v>
      </c>
      <c r="X111" s="83"/>
      <c r="Y111" s="130" t="s">
        <v>1031</v>
      </c>
    </row>
    <row r="112" spans="1:27">
      <c r="A112" s="42" t="s">
        <v>293</v>
      </c>
      <c r="B112" s="42">
        <v>7</v>
      </c>
      <c r="D112" s="34">
        <v>4</v>
      </c>
      <c r="E112" s="34">
        <v>2</v>
      </c>
      <c r="G112" s="34">
        <v>1</v>
      </c>
      <c r="M112" s="34">
        <v>1</v>
      </c>
      <c r="P112" s="115"/>
      <c r="R112" s="49">
        <v>1997</v>
      </c>
      <c r="S112" s="34" t="s">
        <v>294</v>
      </c>
      <c r="U112" s="34" t="s">
        <v>295</v>
      </c>
      <c r="V112" s="118" t="s">
        <v>797</v>
      </c>
      <c r="W112" s="34" t="s">
        <v>577</v>
      </c>
      <c r="X112" s="83">
        <v>330000000000000</v>
      </c>
      <c r="Y112" s="130" t="s">
        <v>1034</v>
      </c>
    </row>
    <row r="113" spans="1:26">
      <c r="A113" s="46" t="s">
        <v>296</v>
      </c>
      <c r="B113" s="46">
        <v>8</v>
      </c>
      <c r="D113" s="34">
        <v>1</v>
      </c>
      <c r="E113" s="34">
        <v>7</v>
      </c>
      <c r="N113" s="34">
        <v>1</v>
      </c>
      <c r="P113" s="115"/>
      <c r="R113" s="49">
        <v>1997</v>
      </c>
      <c r="S113" s="34" t="s">
        <v>297</v>
      </c>
      <c r="V113" s="38" t="s">
        <v>298</v>
      </c>
      <c r="W113" s="34" t="s">
        <v>118</v>
      </c>
      <c r="X113" s="83">
        <v>2000000000000</v>
      </c>
      <c r="Y113" s="130" t="s">
        <v>1035</v>
      </c>
    </row>
    <row r="114" spans="1:26">
      <c r="A114" s="46" t="s">
        <v>302</v>
      </c>
      <c r="B114" s="46">
        <v>8</v>
      </c>
      <c r="D114" s="34">
        <v>2</v>
      </c>
      <c r="E114" s="34">
        <v>6</v>
      </c>
      <c r="N114" s="34">
        <v>1</v>
      </c>
      <c r="P114" s="115"/>
      <c r="R114" s="49">
        <v>1997</v>
      </c>
      <c r="S114" s="34" t="s">
        <v>303</v>
      </c>
      <c r="U114" s="34" t="s">
        <v>304</v>
      </c>
      <c r="V114" s="34" t="s">
        <v>616</v>
      </c>
      <c r="W114" s="41" t="s">
        <v>180</v>
      </c>
      <c r="X114" s="83"/>
      <c r="Y114" s="130" t="s">
        <v>1036</v>
      </c>
    </row>
    <row r="115" spans="1:26">
      <c r="A115" s="46" t="s">
        <v>299</v>
      </c>
      <c r="B115" s="46">
        <v>8</v>
      </c>
      <c r="D115" s="34">
        <v>4</v>
      </c>
      <c r="E115" s="34">
        <v>2</v>
      </c>
      <c r="G115" s="34">
        <v>2</v>
      </c>
      <c r="K115" s="34">
        <v>1</v>
      </c>
      <c r="L115" s="34">
        <v>1</v>
      </c>
      <c r="P115" s="115"/>
      <c r="R115" s="49">
        <v>1997</v>
      </c>
      <c r="S115" s="34" t="s">
        <v>300</v>
      </c>
      <c r="U115" s="34" t="s">
        <v>301</v>
      </c>
      <c r="V115" s="34" t="s">
        <v>617</v>
      </c>
      <c r="W115" s="34" t="s">
        <v>68</v>
      </c>
      <c r="X115" s="83">
        <v>7300000000000000</v>
      </c>
      <c r="Y115" s="130" t="s">
        <v>1037</v>
      </c>
    </row>
    <row r="116" spans="1:26">
      <c r="A116" s="37" t="s">
        <v>305</v>
      </c>
      <c r="B116" s="37">
        <v>3</v>
      </c>
      <c r="C116" s="34">
        <v>1</v>
      </c>
      <c r="D116" s="34">
        <v>3</v>
      </c>
      <c r="M116" s="34">
        <v>1</v>
      </c>
      <c r="P116" s="115"/>
      <c r="Q116" s="2" t="s">
        <v>32</v>
      </c>
      <c r="R116" s="49">
        <v>1998</v>
      </c>
      <c r="S116" s="34" t="s">
        <v>1432</v>
      </c>
      <c r="T116" s="34" t="s">
        <v>1433</v>
      </c>
      <c r="V116" s="34" t="s">
        <v>1431</v>
      </c>
      <c r="W116" s="34" t="s">
        <v>1430</v>
      </c>
      <c r="X116" s="83">
        <v>600000000000000</v>
      </c>
      <c r="Y116" s="75" t="s">
        <v>1429</v>
      </c>
      <c r="Z116" s="130" t="s">
        <v>1038</v>
      </c>
    </row>
    <row r="117" spans="1:26">
      <c r="A117" s="41" t="s">
        <v>306</v>
      </c>
      <c r="B117" s="41">
        <v>6</v>
      </c>
      <c r="E117" s="34">
        <v>5</v>
      </c>
      <c r="F117" s="34">
        <v>1</v>
      </c>
      <c r="J117" s="34">
        <v>1</v>
      </c>
      <c r="N117" s="34">
        <v>1</v>
      </c>
      <c r="P117" s="115"/>
      <c r="R117" s="49">
        <v>1998</v>
      </c>
      <c r="S117" s="34" t="s">
        <v>307</v>
      </c>
      <c r="V117" s="38" t="s">
        <v>615</v>
      </c>
      <c r="W117" s="41" t="s">
        <v>180</v>
      </c>
      <c r="X117" s="83">
        <v>310000000000</v>
      </c>
      <c r="Y117" s="130" t="s">
        <v>1039</v>
      </c>
    </row>
    <row r="118" spans="1:26">
      <c r="A118" s="38" t="s">
        <v>308</v>
      </c>
      <c r="B118" s="38">
        <v>4</v>
      </c>
      <c r="E118" s="34">
        <v>3</v>
      </c>
      <c r="I118" s="34">
        <v>1</v>
      </c>
      <c r="M118" s="34">
        <v>1</v>
      </c>
      <c r="P118" s="115"/>
      <c r="R118" s="49">
        <v>1999</v>
      </c>
      <c r="S118" s="34" t="s">
        <v>309</v>
      </c>
      <c r="V118" s="34" t="s">
        <v>88</v>
      </c>
      <c r="W118" s="34" t="s">
        <v>593</v>
      </c>
      <c r="X118" s="83">
        <v>4300000000000</v>
      </c>
      <c r="Y118" s="130" t="s">
        <v>1040</v>
      </c>
    </row>
    <row r="119" spans="1:26">
      <c r="A119" s="40" t="s">
        <v>310</v>
      </c>
      <c r="B119" s="40">
        <v>5</v>
      </c>
      <c r="D119" s="34">
        <v>2</v>
      </c>
      <c r="E119" s="34">
        <v>3</v>
      </c>
      <c r="P119" s="115"/>
      <c r="R119" s="49">
        <v>1999</v>
      </c>
      <c r="S119" s="34" t="s">
        <v>311</v>
      </c>
      <c r="U119" s="48"/>
      <c r="V119" s="34" t="s">
        <v>312</v>
      </c>
      <c r="W119" s="34" t="s">
        <v>313</v>
      </c>
      <c r="Y119" s="130" t="s">
        <v>1041</v>
      </c>
    </row>
    <row r="120" spans="1:26">
      <c r="A120" s="35" t="s">
        <v>314</v>
      </c>
      <c r="B120" s="35">
        <v>2</v>
      </c>
      <c r="D120" s="34">
        <v>1</v>
      </c>
      <c r="H120" s="34">
        <v>1</v>
      </c>
      <c r="N120" s="34">
        <v>1</v>
      </c>
      <c r="P120" s="115"/>
      <c r="Q120" s="2" t="s">
        <v>315</v>
      </c>
      <c r="R120" s="50">
        <v>2000</v>
      </c>
      <c r="S120" s="34" t="s">
        <v>316</v>
      </c>
      <c r="T120" s="34" t="s">
        <v>317</v>
      </c>
      <c r="V120" s="34" t="s">
        <v>605</v>
      </c>
      <c r="W120" s="34" t="s">
        <v>606</v>
      </c>
      <c r="X120" s="83">
        <v>4E+20</v>
      </c>
      <c r="Y120" s="130" t="s">
        <v>1042</v>
      </c>
      <c r="Z120" s="130" t="s">
        <v>1131</v>
      </c>
    </row>
    <row r="121" spans="1:26">
      <c r="A121" s="37" t="s">
        <v>318</v>
      </c>
      <c r="B121" s="37">
        <v>3</v>
      </c>
      <c r="E121" s="34">
        <v>1</v>
      </c>
      <c r="F121" s="34">
        <v>1</v>
      </c>
      <c r="I121" s="34">
        <v>1</v>
      </c>
      <c r="J121" s="34">
        <v>1</v>
      </c>
      <c r="N121" s="34">
        <v>1</v>
      </c>
      <c r="P121" s="115"/>
      <c r="R121" s="50">
        <v>2000</v>
      </c>
      <c r="S121" s="2" t="s">
        <v>319</v>
      </c>
      <c r="V121" s="38" t="s">
        <v>592</v>
      </c>
      <c r="W121" s="34" t="s">
        <v>593</v>
      </c>
      <c r="X121" s="83">
        <v>2000000000000</v>
      </c>
      <c r="Y121" s="130" t="s">
        <v>1043</v>
      </c>
    </row>
    <row r="122" spans="1:26">
      <c r="A122" s="38" t="s">
        <v>21</v>
      </c>
      <c r="B122" s="38">
        <v>4</v>
      </c>
      <c r="D122" s="34">
        <v>3</v>
      </c>
      <c r="E122" s="34">
        <v>1</v>
      </c>
      <c r="L122" s="34">
        <v>1</v>
      </c>
      <c r="P122" s="115"/>
      <c r="Q122" s="2" t="s">
        <v>32</v>
      </c>
      <c r="R122" s="50">
        <v>2000</v>
      </c>
      <c r="S122" s="34" t="s">
        <v>320</v>
      </c>
      <c r="U122" s="34" t="s">
        <v>607</v>
      </c>
      <c r="V122" s="34" t="s">
        <v>608</v>
      </c>
      <c r="W122" s="34" t="s">
        <v>609</v>
      </c>
      <c r="X122" s="83">
        <v>800000000000000</v>
      </c>
      <c r="Y122" s="130" t="s">
        <v>1044</v>
      </c>
    </row>
    <row r="123" spans="1:26">
      <c r="A123" s="46" t="s">
        <v>321</v>
      </c>
      <c r="B123" s="46">
        <v>8</v>
      </c>
      <c r="D123" s="34">
        <v>4</v>
      </c>
      <c r="E123" s="34">
        <v>2</v>
      </c>
      <c r="G123" s="34">
        <v>2</v>
      </c>
      <c r="K123" s="34">
        <v>1</v>
      </c>
      <c r="P123" s="115"/>
      <c r="R123" s="50">
        <v>2000</v>
      </c>
      <c r="S123" s="34" t="s">
        <v>322</v>
      </c>
      <c r="U123" s="34" t="s">
        <v>578</v>
      </c>
      <c r="V123" s="34" t="s">
        <v>88</v>
      </c>
      <c r="W123" s="34" t="s">
        <v>577</v>
      </c>
      <c r="X123" s="83">
        <v>1.9E+17</v>
      </c>
      <c r="Y123" s="130" t="s">
        <v>1045</v>
      </c>
    </row>
    <row r="124" spans="1:26">
      <c r="A124" s="41" t="s">
        <v>326</v>
      </c>
      <c r="B124" s="41">
        <v>6</v>
      </c>
      <c r="D124" s="34">
        <v>2</v>
      </c>
      <c r="E124" s="34">
        <v>4</v>
      </c>
      <c r="N124" s="34">
        <v>1</v>
      </c>
      <c r="P124" s="115"/>
      <c r="Q124" s="2" t="s">
        <v>32</v>
      </c>
      <c r="R124" s="50">
        <v>2001</v>
      </c>
      <c r="S124" s="2" t="s">
        <v>327</v>
      </c>
      <c r="V124" s="34" t="s">
        <v>328</v>
      </c>
      <c r="W124" s="34" t="s">
        <v>688</v>
      </c>
      <c r="X124" s="83">
        <v>1.2E+17</v>
      </c>
      <c r="Y124" s="130" t="s">
        <v>1047</v>
      </c>
    </row>
    <row r="125" spans="1:26">
      <c r="A125" s="42" t="s">
        <v>329</v>
      </c>
      <c r="B125" s="42">
        <v>7</v>
      </c>
      <c r="D125" s="34">
        <v>4</v>
      </c>
      <c r="E125" s="34">
        <v>2</v>
      </c>
      <c r="G125" s="34">
        <v>1</v>
      </c>
      <c r="K125" s="34">
        <v>1</v>
      </c>
      <c r="P125" s="115"/>
      <c r="R125" s="50">
        <v>2001</v>
      </c>
      <c r="S125" s="2" t="s">
        <v>330</v>
      </c>
      <c r="U125" s="34" t="s">
        <v>331</v>
      </c>
      <c r="V125" s="34" t="s">
        <v>610</v>
      </c>
      <c r="W125" s="34" t="s">
        <v>332</v>
      </c>
      <c r="Y125" s="130" t="s">
        <v>1048</v>
      </c>
    </row>
    <row r="126" spans="1:26">
      <c r="A126" s="46" t="s">
        <v>1572</v>
      </c>
      <c r="B126" s="46">
        <v>8</v>
      </c>
      <c r="D126" s="34">
        <v>2</v>
      </c>
      <c r="E126" s="34">
        <v>6</v>
      </c>
      <c r="N126" s="34">
        <v>1</v>
      </c>
      <c r="P126" s="115"/>
      <c r="Q126" s="2" t="s">
        <v>32</v>
      </c>
      <c r="R126" s="50">
        <v>2001</v>
      </c>
      <c r="S126" s="2" t="s">
        <v>327</v>
      </c>
      <c r="V126" s="34" t="s">
        <v>328</v>
      </c>
      <c r="W126" s="34" t="s">
        <v>688</v>
      </c>
      <c r="X126" s="83">
        <v>6E+16</v>
      </c>
      <c r="Y126" s="130" t="s">
        <v>1047</v>
      </c>
    </row>
    <row r="127" spans="1:26">
      <c r="A127" s="129" t="s">
        <v>333</v>
      </c>
      <c r="B127" s="129">
        <v>12</v>
      </c>
      <c r="D127" s="34">
        <v>6</v>
      </c>
      <c r="E127" s="34">
        <v>6</v>
      </c>
      <c r="M127" s="34">
        <v>1</v>
      </c>
      <c r="P127" s="115"/>
      <c r="Q127" s="2" t="s">
        <v>32</v>
      </c>
      <c r="R127" s="50">
        <v>2001</v>
      </c>
      <c r="S127" s="2" t="s">
        <v>327</v>
      </c>
      <c r="U127" s="34" t="s">
        <v>334</v>
      </c>
      <c r="V127" s="34" t="s">
        <v>328</v>
      </c>
      <c r="W127" s="34" t="s">
        <v>688</v>
      </c>
      <c r="X127" s="83">
        <v>5000000000000000</v>
      </c>
      <c r="Y127" s="130" t="s">
        <v>1047</v>
      </c>
    </row>
    <row r="128" spans="1:26">
      <c r="A128" s="35" t="s">
        <v>335</v>
      </c>
      <c r="B128" s="35">
        <v>2</v>
      </c>
      <c r="G128" s="34">
        <v>2</v>
      </c>
      <c r="N128" s="34">
        <v>1</v>
      </c>
      <c r="P128" s="115"/>
      <c r="R128" s="50">
        <v>2002</v>
      </c>
      <c r="S128" s="2" t="s">
        <v>336</v>
      </c>
      <c r="T128" s="34" t="s">
        <v>337</v>
      </c>
      <c r="U128" s="34" t="s">
        <v>338</v>
      </c>
      <c r="V128" s="34" t="s">
        <v>611</v>
      </c>
      <c r="W128" s="34" t="s">
        <v>612</v>
      </c>
      <c r="X128" s="83">
        <v>6000000000000000</v>
      </c>
      <c r="Y128" s="130" t="s">
        <v>1049</v>
      </c>
      <c r="Z128" s="130" t="s">
        <v>1130</v>
      </c>
    </row>
    <row r="129" spans="1:26">
      <c r="A129" s="37" t="s">
        <v>339</v>
      </c>
      <c r="B129" s="37">
        <v>3</v>
      </c>
      <c r="E129" s="34">
        <v>1</v>
      </c>
      <c r="F129" s="34">
        <v>1</v>
      </c>
      <c r="I129" s="34">
        <v>1</v>
      </c>
      <c r="J129" s="34">
        <v>1</v>
      </c>
      <c r="N129" s="34">
        <v>1</v>
      </c>
      <c r="P129" s="115"/>
      <c r="R129" s="50">
        <v>2002</v>
      </c>
      <c r="S129" s="34" t="s">
        <v>340</v>
      </c>
      <c r="V129" s="38" t="s">
        <v>587</v>
      </c>
      <c r="W129" s="34" t="s">
        <v>613</v>
      </c>
      <c r="X129" s="83">
        <v>900000000000</v>
      </c>
      <c r="Y129" s="130" t="s">
        <v>1050</v>
      </c>
    </row>
    <row r="130" spans="1:26">
      <c r="A130" s="47" t="s">
        <v>343</v>
      </c>
      <c r="B130" s="47">
        <v>10</v>
      </c>
      <c r="D130" s="34">
        <v>6</v>
      </c>
      <c r="E130" s="34">
        <v>2</v>
      </c>
      <c r="G130" s="34">
        <v>2</v>
      </c>
      <c r="K130" s="34">
        <v>2</v>
      </c>
      <c r="N130" s="172"/>
      <c r="O130" s="172"/>
      <c r="P130" s="115"/>
      <c r="R130" s="50">
        <v>2002</v>
      </c>
      <c r="S130" s="34" t="s">
        <v>344</v>
      </c>
      <c r="U130" s="34" t="s">
        <v>1620</v>
      </c>
      <c r="V130" s="34" t="s">
        <v>568</v>
      </c>
      <c r="W130" s="34" t="s">
        <v>68</v>
      </c>
      <c r="X130" s="83">
        <v>320000000000000</v>
      </c>
      <c r="Y130" s="130" t="s">
        <v>1052</v>
      </c>
    </row>
    <row r="131" spans="1:26">
      <c r="A131" s="35" t="s">
        <v>345</v>
      </c>
      <c r="B131" s="35">
        <v>2</v>
      </c>
      <c r="G131" s="34">
        <v>1</v>
      </c>
      <c r="I131" s="34">
        <v>1</v>
      </c>
      <c r="N131" s="34">
        <v>1</v>
      </c>
      <c r="P131" s="115"/>
      <c r="R131" s="50">
        <v>2003</v>
      </c>
      <c r="S131" s="34" t="s">
        <v>346</v>
      </c>
      <c r="T131" s="34" t="s">
        <v>347</v>
      </c>
      <c r="V131" s="38" t="s">
        <v>587</v>
      </c>
      <c r="W131" s="34" t="s">
        <v>68</v>
      </c>
      <c r="X131" s="83">
        <v>1000000000000</v>
      </c>
      <c r="Y131" s="130" t="s">
        <v>1053</v>
      </c>
      <c r="Z131" s="130" t="s">
        <v>1128</v>
      </c>
    </row>
    <row r="132" spans="1:26">
      <c r="A132" s="37" t="s">
        <v>355</v>
      </c>
      <c r="B132" s="37">
        <v>3</v>
      </c>
      <c r="E132" s="34">
        <v>1</v>
      </c>
      <c r="F132" s="34">
        <v>1</v>
      </c>
      <c r="I132" s="34">
        <v>1</v>
      </c>
      <c r="J132" s="34">
        <v>1</v>
      </c>
      <c r="N132" s="34">
        <v>1</v>
      </c>
      <c r="P132" s="115"/>
      <c r="R132" s="50">
        <v>2004</v>
      </c>
      <c r="S132" s="2" t="s">
        <v>356</v>
      </c>
      <c r="V132" s="38" t="s">
        <v>592</v>
      </c>
      <c r="W132" s="34" t="s">
        <v>118</v>
      </c>
      <c r="X132" s="83">
        <v>2000000000000</v>
      </c>
      <c r="Y132" s="130" t="s">
        <v>1055</v>
      </c>
    </row>
    <row r="133" spans="1:26">
      <c r="A133" s="41" t="s">
        <v>360</v>
      </c>
      <c r="B133" s="41">
        <v>6</v>
      </c>
      <c r="D133" s="34">
        <v>1</v>
      </c>
      <c r="E133" s="34">
        <v>4</v>
      </c>
      <c r="F133" s="34">
        <v>1</v>
      </c>
      <c r="J133" s="34">
        <v>1</v>
      </c>
      <c r="N133" s="34">
        <v>1</v>
      </c>
      <c r="P133" s="115"/>
      <c r="R133" s="50">
        <v>2004</v>
      </c>
      <c r="S133" s="2" t="s">
        <v>361</v>
      </c>
      <c r="V133" s="38" t="s">
        <v>592</v>
      </c>
      <c r="W133" s="34" t="s">
        <v>593</v>
      </c>
      <c r="X133" s="83">
        <v>1500000000000</v>
      </c>
      <c r="Y133" s="130" t="s">
        <v>1056</v>
      </c>
    </row>
    <row r="134" spans="1:26">
      <c r="A134" s="46" t="s">
        <v>362</v>
      </c>
      <c r="B134" s="46">
        <v>8</v>
      </c>
      <c r="D134" s="34">
        <v>4</v>
      </c>
      <c r="E134" s="34">
        <v>3</v>
      </c>
      <c r="G134" s="34">
        <v>1</v>
      </c>
      <c r="P134" s="115"/>
      <c r="R134" s="50">
        <v>2004</v>
      </c>
      <c r="S134" s="34" t="s">
        <v>363</v>
      </c>
      <c r="U134" s="34" t="s">
        <v>364</v>
      </c>
      <c r="V134" s="40" t="s">
        <v>594</v>
      </c>
      <c r="W134" s="34" t="s">
        <v>68</v>
      </c>
      <c r="X134" s="83"/>
      <c r="Y134" s="130" t="s">
        <v>1058</v>
      </c>
    </row>
    <row r="135" spans="1:26">
      <c r="A135" s="47" t="s">
        <v>365</v>
      </c>
      <c r="B135" s="47">
        <v>10</v>
      </c>
      <c r="D135" s="34">
        <v>6</v>
      </c>
      <c r="E135" s="34">
        <v>3</v>
      </c>
      <c r="G135" s="34">
        <v>1</v>
      </c>
      <c r="L135" s="34">
        <v>1</v>
      </c>
      <c r="P135" s="115"/>
      <c r="R135" s="50">
        <v>2004</v>
      </c>
      <c r="S135" s="34" t="s">
        <v>363</v>
      </c>
      <c r="U135" s="34" t="s">
        <v>595</v>
      </c>
      <c r="V135" s="40" t="s">
        <v>594</v>
      </c>
      <c r="W135" s="34" t="s">
        <v>68</v>
      </c>
      <c r="X135" s="83"/>
      <c r="Y135" s="130" t="s">
        <v>1058</v>
      </c>
    </row>
    <row r="136" spans="1:26">
      <c r="A136" s="35" t="s">
        <v>1220</v>
      </c>
      <c r="B136" s="35">
        <v>2</v>
      </c>
      <c r="F136" s="34">
        <v>2</v>
      </c>
      <c r="N136" s="34">
        <v>1</v>
      </c>
      <c r="P136" s="115"/>
      <c r="Q136" s="2" t="s">
        <v>1226</v>
      </c>
      <c r="R136" s="50">
        <v>2004</v>
      </c>
      <c r="S136" s="34" t="s">
        <v>1222</v>
      </c>
      <c r="U136" s="34" t="s">
        <v>1223</v>
      </c>
      <c r="V136" s="34" t="s">
        <v>1225</v>
      </c>
      <c r="W136" s="34" t="s">
        <v>1224</v>
      </c>
      <c r="X136" s="83">
        <v>38000000000000</v>
      </c>
      <c r="Y136" s="130" t="s">
        <v>1221</v>
      </c>
    </row>
    <row r="137" spans="1:26">
      <c r="A137" s="129" t="s">
        <v>369</v>
      </c>
      <c r="B137" s="129">
        <v>12</v>
      </c>
      <c r="D137" s="34">
        <v>8</v>
      </c>
      <c r="E137" s="34">
        <v>3</v>
      </c>
      <c r="G137" s="34">
        <v>1</v>
      </c>
      <c r="L137" s="34">
        <v>2</v>
      </c>
      <c r="P137" s="115"/>
      <c r="R137" s="50">
        <v>2005</v>
      </c>
      <c r="S137" s="2" t="s">
        <v>370</v>
      </c>
      <c r="U137" s="34" t="s">
        <v>371</v>
      </c>
      <c r="V137" s="38" t="s">
        <v>603</v>
      </c>
      <c r="W137" s="34" t="s">
        <v>597</v>
      </c>
      <c r="X137" s="83">
        <v>200000000000000</v>
      </c>
      <c r="Y137" s="130" t="s">
        <v>1061</v>
      </c>
    </row>
    <row r="138" spans="1:26">
      <c r="A138" s="35" t="s">
        <v>372</v>
      </c>
      <c r="B138" s="35">
        <v>2</v>
      </c>
      <c r="C138" s="34">
        <v>1</v>
      </c>
      <c r="E138" s="34">
        <v>1</v>
      </c>
      <c r="I138" s="34">
        <v>1</v>
      </c>
      <c r="N138" s="34">
        <v>1</v>
      </c>
      <c r="P138" s="115"/>
      <c r="R138" s="50">
        <v>2006</v>
      </c>
      <c r="S138" s="2" t="s">
        <v>373</v>
      </c>
      <c r="U138" s="34" t="s">
        <v>598</v>
      </c>
      <c r="V138" s="38" t="s">
        <v>599</v>
      </c>
      <c r="W138" s="34" t="s">
        <v>600</v>
      </c>
      <c r="X138" s="83">
        <v>1900000000000</v>
      </c>
      <c r="Y138" s="130" t="s">
        <v>1062</v>
      </c>
    </row>
    <row r="139" spans="1:26">
      <c r="A139" s="41" t="s">
        <v>376</v>
      </c>
      <c r="B139" s="41">
        <v>6</v>
      </c>
      <c r="D139" s="34">
        <v>2</v>
      </c>
      <c r="E139" s="34">
        <v>3</v>
      </c>
      <c r="G139" s="34">
        <v>1</v>
      </c>
      <c r="M139" s="34">
        <v>1</v>
      </c>
      <c r="P139" s="115"/>
      <c r="R139" s="50">
        <v>2006</v>
      </c>
      <c r="S139" s="2" t="s">
        <v>377</v>
      </c>
      <c r="U139" s="34" t="s">
        <v>601</v>
      </c>
      <c r="V139" s="40" t="s">
        <v>594</v>
      </c>
      <c r="W139" s="34" t="s">
        <v>68</v>
      </c>
      <c r="X139" s="83">
        <v>10000000000000</v>
      </c>
      <c r="Y139" s="130" t="s">
        <v>1063</v>
      </c>
    </row>
    <row r="140" spans="1:26">
      <c r="A140" s="41" t="s">
        <v>378</v>
      </c>
      <c r="B140" s="41">
        <v>6</v>
      </c>
      <c r="D140" s="34">
        <v>3</v>
      </c>
      <c r="E140" s="34">
        <v>2</v>
      </c>
      <c r="F140" s="34">
        <v>1</v>
      </c>
      <c r="J140" s="34">
        <v>1</v>
      </c>
      <c r="P140" s="115"/>
      <c r="R140" s="50">
        <v>2006</v>
      </c>
      <c r="S140" s="2" t="s">
        <v>379</v>
      </c>
      <c r="U140" s="34" t="s">
        <v>602</v>
      </c>
      <c r="V140" s="40" t="s">
        <v>594</v>
      </c>
      <c r="W140" s="34" t="s">
        <v>68</v>
      </c>
      <c r="X140" s="83">
        <v>1.5E+16</v>
      </c>
      <c r="Y140" s="130" t="s">
        <v>1064</v>
      </c>
    </row>
    <row r="141" spans="1:26">
      <c r="A141" s="42" t="s">
        <v>795</v>
      </c>
      <c r="B141" s="42">
        <v>7</v>
      </c>
      <c r="C141" s="34">
        <v>-1</v>
      </c>
      <c r="D141" s="34">
        <v>1</v>
      </c>
      <c r="E141" s="34">
        <v>6</v>
      </c>
      <c r="N141" s="34">
        <v>1</v>
      </c>
      <c r="P141" s="115"/>
      <c r="R141" s="50">
        <v>2006</v>
      </c>
      <c r="S141" s="34" t="s">
        <v>793</v>
      </c>
      <c r="T141" s="34" t="s">
        <v>794</v>
      </c>
      <c r="U141" s="34" t="s">
        <v>380</v>
      </c>
      <c r="V141" s="118" t="s">
        <v>707</v>
      </c>
      <c r="W141" s="34" t="s">
        <v>586</v>
      </c>
      <c r="X141" s="83">
        <v>4000000000000</v>
      </c>
      <c r="Y141" s="130" t="s">
        <v>1065</v>
      </c>
      <c r="Z141" s="130" t="s">
        <v>1126</v>
      </c>
    </row>
    <row r="142" spans="1:26">
      <c r="A142" s="46" t="s">
        <v>381</v>
      </c>
      <c r="B142" s="46">
        <v>8</v>
      </c>
      <c r="D142" s="34">
        <v>3</v>
      </c>
      <c r="E142" s="34">
        <v>4</v>
      </c>
      <c r="F142" s="34">
        <v>1</v>
      </c>
      <c r="J142" s="34">
        <v>1</v>
      </c>
      <c r="P142" s="115"/>
      <c r="R142" s="50">
        <v>2006</v>
      </c>
      <c r="S142" s="2" t="s">
        <v>382</v>
      </c>
      <c r="U142" s="34" t="s">
        <v>588</v>
      </c>
      <c r="V142" s="40" t="s">
        <v>585</v>
      </c>
      <c r="W142" s="41" t="s">
        <v>180</v>
      </c>
      <c r="X142" s="83">
        <v>2000000000000</v>
      </c>
      <c r="Y142" s="130" t="s">
        <v>1066</v>
      </c>
    </row>
    <row r="143" spans="1:26">
      <c r="A143" s="43" t="s">
        <v>384</v>
      </c>
      <c r="B143" s="43">
        <v>9</v>
      </c>
      <c r="D143" s="34">
        <v>5</v>
      </c>
      <c r="E143" s="34">
        <v>2</v>
      </c>
      <c r="F143" s="34">
        <v>1</v>
      </c>
      <c r="G143" s="34">
        <v>1</v>
      </c>
      <c r="L143" s="34">
        <v>1</v>
      </c>
      <c r="P143" s="115"/>
      <c r="R143" s="50">
        <v>2006</v>
      </c>
      <c r="S143" s="2" t="s">
        <v>385</v>
      </c>
      <c r="U143" s="34" t="s">
        <v>386</v>
      </c>
      <c r="V143" s="40" t="s">
        <v>585</v>
      </c>
      <c r="W143" s="34" t="s">
        <v>68</v>
      </c>
      <c r="X143" s="83">
        <v>180000000000000</v>
      </c>
      <c r="Y143" s="130" t="s">
        <v>1067</v>
      </c>
    </row>
    <row r="144" spans="1:26">
      <c r="A144" s="51" t="s">
        <v>387</v>
      </c>
      <c r="B144" s="51">
        <v>11</v>
      </c>
      <c r="D144" s="34">
        <v>4</v>
      </c>
      <c r="E144" s="34">
        <v>7</v>
      </c>
      <c r="L144" s="34">
        <v>1</v>
      </c>
      <c r="P144" s="115"/>
      <c r="R144" s="50">
        <v>2006</v>
      </c>
      <c r="S144" s="2" t="s">
        <v>388</v>
      </c>
      <c r="U144" s="34" t="s">
        <v>389</v>
      </c>
      <c r="V144" s="40" t="s">
        <v>585</v>
      </c>
      <c r="W144" s="41" t="s">
        <v>180</v>
      </c>
      <c r="X144" s="83">
        <v>3100000000000</v>
      </c>
      <c r="Y144" s="130" t="s">
        <v>1068</v>
      </c>
    </row>
    <row r="145" spans="1:26">
      <c r="A145" s="35" t="s">
        <v>390</v>
      </c>
      <c r="B145" s="35">
        <v>2</v>
      </c>
      <c r="G145" s="34">
        <v>1</v>
      </c>
      <c r="I145" s="34">
        <v>1</v>
      </c>
      <c r="N145" s="34">
        <v>1</v>
      </c>
      <c r="P145" s="115"/>
      <c r="R145" s="50">
        <v>2007</v>
      </c>
      <c r="S145" s="2" t="s">
        <v>391</v>
      </c>
      <c r="V145" s="34" t="s">
        <v>1227</v>
      </c>
      <c r="W145" s="34" t="s">
        <v>689</v>
      </c>
      <c r="X145" s="83">
        <v>2800000000000000</v>
      </c>
      <c r="Y145" s="130" t="s">
        <v>1069</v>
      </c>
    </row>
    <row r="146" spans="1:26">
      <c r="A146" s="37" t="s">
        <v>392</v>
      </c>
      <c r="B146" s="37">
        <v>3</v>
      </c>
      <c r="D146" s="34">
        <v>1</v>
      </c>
      <c r="E146" s="34">
        <v>1</v>
      </c>
      <c r="I146" s="34">
        <v>1</v>
      </c>
      <c r="N146" s="34">
        <v>1</v>
      </c>
      <c r="P146" s="115"/>
      <c r="R146" s="50">
        <v>2007</v>
      </c>
      <c r="S146" s="2" t="s">
        <v>393</v>
      </c>
      <c r="U146" s="34" t="s">
        <v>394</v>
      </c>
      <c r="V146" s="38" t="s">
        <v>587</v>
      </c>
      <c r="W146" s="34" t="s">
        <v>118</v>
      </c>
      <c r="X146" s="83">
        <v>300000000000000</v>
      </c>
      <c r="Y146" s="130" t="s">
        <v>1070</v>
      </c>
    </row>
    <row r="147" spans="1:26">
      <c r="A147" s="40" t="s">
        <v>395</v>
      </c>
      <c r="B147" s="40">
        <v>5</v>
      </c>
      <c r="C147" s="34">
        <v>-1</v>
      </c>
      <c r="D147" s="34">
        <v>1</v>
      </c>
      <c r="E147" s="34">
        <v>4</v>
      </c>
      <c r="N147" s="34">
        <v>1</v>
      </c>
      <c r="P147" s="115"/>
      <c r="Q147" s="2"/>
      <c r="R147" s="50">
        <v>2007</v>
      </c>
      <c r="S147" s="2" t="s">
        <v>396</v>
      </c>
      <c r="U147" s="2"/>
      <c r="V147" s="38" t="s">
        <v>587</v>
      </c>
      <c r="W147" s="34" t="s">
        <v>118</v>
      </c>
      <c r="X147" s="83">
        <v>710000000000</v>
      </c>
      <c r="Y147" s="130" t="s">
        <v>1071</v>
      </c>
    </row>
    <row r="148" spans="1:26">
      <c r="A148" s="43" t="s">
        <v>397</v>
      </c>
      <c r="B148" s="43">
        <v>9</v>
      </c>
      <c r="C148" s="34">
        <v>-1</v>
      </c>
      <c r="D148" s="34">
        <v>1</v>
      </c>
      <c r="E148" s="34">
        <v>8</v>
      </c>
      <c r="N148" s="34">
        <v>1</v>
      </c>
      <c r="P148" s="115"/>
      <c r="R148" s="50">
        <v>2007</v>
      </c>
      <c r="S148" s="34" t="s">
        <v>398</v>
      </c>
      <c r="T148" s="34" t="s">
        <v>399</v>
      </c>
      <c r="U148" s="34" t="s">
        <v>400</v>
      </c>
      <c r="V148" s="40" t="s">
        <v>563</v>
      </c>
      <c r="W148" s="41" t="s">
        <v>180</v>
      </c>
      <c r="X148" s="83">
        <v>21000000000</v>
      </c>
      <c r="Y148" s="130" t="s">
        <v>1072</v>
      </c>
      <c r="Z148" s="75" t="s">
        <v>1559</v>
      </c>
    </row>
    <row r="149" spans="1:26">
      <c r="A149" s="43" t="s">
        <v>401</v>
      </c>
      <c r="B149" s="43">
        <v>9</v>
      </c>
      <c r="D149" s="34">
        <v>6</v>
      </c>
      <c r="E149" s="34">
        <v>3</v>
      </c>
      <c r="L149" s="34">
        <v>1</v>
      </c>
      <c r="P149" s="115"/>
      <c r="R149" s="50">
        <v>2007</v>
      </c>
      <c r="S149" s="34" t="s">
        <v>402</v>
      </c>
      <c r="U149" s="34" t="s">
        <v>403</v>
      </c>
      <c r="V149" s="38" t="s">
        <v>587</v>
      </c>
      <c r="W149" s="41" t="s">
        <v>180</v>
      </c>
      <c r="X149" s="83">
        <v>40000000000000</v>
      </c>
      <c r="Y149" s="130" t="s">
        <v>1073</v>
      </c>
    </row>
    <row r="150" spans="1:26">
      <c r="A150" s="37" t="s">
        <v>404</v>
      </c>
      <c r="B150" s="37">
        <v>3</v>
      </c>
      <c r="E150" s="34">
        <v>2</v>
      </c>
      <c r="I150" s="34">
        <v>1</v>
      </c>
      <c r="N150" s="34">
        <v>1</v>
      </c>
      <c r="P150" s="115"/>
      <c r="R150" s="50">
        <v>2008</v>
      </c>
      <c r="S150" s="34" t="s">
        <v>405</v>
      </c>
      <c r="V150" s="34" t="s">
        <v>624</v>
      </c>
      <c r="W150" s="34" t="s">
        <v>118</v>
      </c>
      <c r="X150" s="83">
        <v>1200000000000</v>
      </c>
      <c r="Y150" s="130" t="s">
        <v>1074</v>
      </c>
    </row>
    <row r="151" spans="1:26">
      <c r="A151" s="38" t="s">
        <v>406</v>
      </c>
      <c r="B151" s="38">
        <v>4</v>
      </c>
      <c r="C151" s="34">
        <v>-1</v>
      </c>
      <c r="E151" s="34">
        <v>3</v>
      </c>
      <c r="F151" s="34">
        <v>1</v>
      </c>
      <c r="J151" s="34">
        <v>1</v>
      </c>
      <c r="N151" s="34">
        <v>1</v>
      </c>
      <c r="P151" s="115"/>
      <c r="R151" s="50">
        <v>2008</v>
      </c>
      <c r="S151" s="34" t="s">
        <v>407</v>
      </c>
      <c r="V151" s="38" t="s">
        <v>572</v>
      </c>
      <c r="W151" s="34" t="s">
        <v>118</v>
      </c>
      <c r="X151" s="83">
        <v>1600000000000</v>
      </c>
      <c r="Y151" s="130" t="s">
        <v>1076</v>
      </c>
    </row>
    <row r="152" spans="1:26">
      <c r="A152" s="40" t="s">
        <v>411</v>
      </c>
      <c r="B152" s="40">
        <v>5</v>
      </c>
      <c r="D152" s="34">
        <v>1</v>
      </c>
      <c r="E152" s="34">
        <v>2</v>
      </c>
      <c r="F152" s="34">
        <v>1</v>
      </c>
      <c r="G152" s="34">
        <v>1</v>
      </c>
      <c r="J152" s="34">
        <v>1</v>
      </c>
      <c r="P152" s="115"/>
      <c r="Q152" s="2"/>
      <c r="R152" s="35">
        <v>2008</v>
      </c>
      <c r="S152" s="34" t="s">
        <v>412</v>
      </c>
      <c r="U152" s="34" t="s">
        <v>413</v>
      </c>
      <c r="V152" s="40" t="s">
        <v>563</v>
      </c>
      <c r="W152" s="34" t="s">
        <v>68</v>
      </c>
      <c r="Y152" s="130" t="s">
        <v>1077</v>
      </c>
    </row>
    <row r="153" spans="1:26">
      <c r="A153" s="36" t="s">
        <v>414</v>
      </c>
      <c r="B153" s="36">
        <v>6</v>
      </c>
      <c r="C153" s="34">
        <v>-1</v>
      </c>
      <c r="E153" s="34">
        <v>5</v>
      </c>
      <c r="F153" s="34">
        <v>1</v>
      </c>
      <c r="J153" s="34">
        <v>1</v>
      </c>
      <c r="N153" s="34">
        <v>1</v>
      </c>
      <c r="P153" s="115"/>
      <c r="R153" s="50">
        <v>2008</v>
      </c>
      <c r="S153" s="34" t="s">
        <v>415</v>
      </c>
      <c r="V153" s="38" t="s">
        <v>298</v>
      </c>
      <c r="W153" s="34" t="s">
        <v>118</v>
      </c>
      <c r="X153" s="83">
        <v>3400000000000</v>
      </c>
      <c r="Y153" s="130" t="s">
        <v>1078</v>
      </c>
    </row>
    <row r="154" spans="1:26">
      <c r="A154" s="46" t="s">
        <v>416</v>
      </c>
      <c r="B154" s="46">
        <v>8</v>
      </c>
      <c r="D154" s="34">
        <v>4</v>
      </c>
      <c r="E154" s="34">
        <v>2</v>
      </c>
      <c r="F154" s="34">
        <v>2</v>
      </c>
      <c r="J154" s="34">
        <v>1</v>
      </c>
      <c r="P154" s="115"/>
      <c r="R154" s="50">
        <v>2008</v>
      </c>
      <c r="S154" s="34" t="s">
        <v>417</v>
      </c>
      <c r="U154" s="34" t="s">
        <v>418</v>
      </c>
      <c r="V154" s="38" t="s">
        <v>298</v>
      </c>
      <c r="W154" s="34" t="s">
        <v>68</v>
      </c>
      <c r="X154" s="83">
        <v>2.8E+16</v>
      </c>
      <c r="Y154" s="130" t="s">
        <v>1125</v>
      </c>
    </row>
    <row r="155" spans="1:26">
      <c r="A155" s="50" t="s">
        <v>419</v>
      </c>
      <c r="B155" s="50">
        <v>2</v>
      </c>
      <c r="G155" s="34">
        <v>1</v>
      </c>
      <c r="I155" s="34">
        <v>1</v>
      </c>
      <c r="N155" s="34">
        <v>1</v>
      </c>
      <c r="P155" s="115"/>
      <c r="R155" s="50">
        <v>2009</v>
      </c>
      <c r="S155" s="34" t="s">
        <v>420</v>
      </c>
      <c r="V155" s="34" t="s">
        <v>1228</v>
      </c>
      <c r="W155" s="34" t="s">
        <v>689</v>
      </c>
      <c r="X155" s="83">
        <v>2000000000000000</v>
      </c>
      <c r="Y155" s="130" t="s">
        <v>1079</v>
      </c>
    </row>
    <row r="156" spans="1:26">
      <c r="A156" s="45" t="s">
        <v>429</v>
      </c>
      <c r="B156" s="45">
        <v>4</v>
      </c>
      <c r="D156" s="34">
        <v>1</v>
      </c>
      <c r="E156" s="34">
        <v>1</v>
      </c>
      <c r="F156" s="34">
        <v>1</v>
      </c>
      <c r="H156" s="34">
        <v>1</v>
      </c>
      <c r="J156" s="34">
        <v>1</v>
      </c>
      <c r="P156" s="115"/>
      <c r="R156" s="50">
        <v>2009</v>
      </c>
      <c r="S156" s="34" t="s">
        <v>430</v>
      </c>
      <c r="U156" s="34" t="s">
        <v>431</v>
      </c>
      <c r="V156" s="34" t="s">
        <v>625</v>
      </c>
      <c r="W156" s="34" t="s">
        <v>68</v>
      </c>
      <c r="X156" s="83">
        <v>13000000000000</v>
      </c>
      <c r="Y156" s="130" t="s">
        <v>1080</v>
      </c>
    </row>
    <row r="157" spans="1:26">
      <c r="A157" s="45" t="s">
        <v>421</v>
      </c>
      <c r="B157" s="45">
        <v>4</v>
      </c>
      <c r="D157" s="34">
        <v>1</v>
      </c>
      <c r="E157" s="34">
        <v>1</v>
      </c>
      <c r="F157" s="34">
        <v>1</v>
      </c>
      <c r="G157" s="34">
        <v>1</v>
      </c>
      <c r="J157" s="34">
        <v>1</v>
      </c>
      <c r="P157" s="115"/>
      <c r="R157" s="50">
        <v>2009</v>
      </c>
      <c r="S157" s="34" t="s">
        <v>422</v>
      </c>
      <c r="U157" s="34" t="s">
        <v>423</v>
      </c>
      <c r="V157" s="38" t="s">
        <v>298</v>
      </c>
      <c r="W157" s="34" t="s">
        <v>424</v>
      </c>
      <c r="X157" s="83">
        <v>210000000000</v>
      </c>
      <c r="Y157" s="130" t="s">
        <v>1081</v>
      </c>
    </row>
    <row r="158" spans="1:26">
      <c r="A158" s="45" t="s">
        <v>425</v>
      </c>
      <c r="B158" s="45">
        <v>4</v>
      </c>
      <c r="D158" s="34">
        <v>1</v>
      </c>
      <c r="E158" s="34">
        <v>1</v>
      </c>
      <c r="F158" s="34">
        <v>1</v>
      </c>
      <c r="G158" s="34">
        <v>1</v>
      </c>
      <c r="J158" s="34">
        <v>1</v>
      </c>
      <c r="K158" s="34">
        <v>1</v>
      </c>
      <c r="P158" s="115"/>
      <c r="R158" s="50">
        <v>2009</v>
      </c>
      <c r="S158" s="34" t="s">
        <v>426</v>
      </c>
      <c r="T158" s="34" t="s">
        <v>427</v>
      </c>
      <c r="U158" s="34" t="s">
        <v>428</v>
      </c>
      <c r="V158" s="34" t="s">
        <v>537</v>
      </c>
      <c r="W158" s="34" t="s">
        <v>68</v>
      </c>
      <c r="X158" s="83">
        <v>6000000000000</v>
      </c>
      <c r="Y158" s="130" t="s">
        <v>1082</v>
      </c>
      <c r="Z158" s="130" t="s">
        <v>1124</v>
      </c>
    </row>
    <row r="159" spans="1:26">
      <c r="A159" s="51" t="s">
        <v>432</v>
      </c>
      <c r="B159" s="51">
        <v>11</v>
      </c>
      <c r="D159" s="34">
        <v>6</v>
      </c>
      <c r="E159" s="34">
        <v>3</v>
      </c>
      <c r="G159" s="34">
        <v>2</v>
      </c>
      <c r="L159" s="34">
        <v>1</v>
      </c>
      <c r="P159" s="115"/>
      <c r="R159" s="50">
        <v>2009</v>
      </c>
      <c r="S159" s="34" t="s">
        <v>433</v>
      </c>
      <c r="U159" s="34" t="s">
        <v>434</v>
      </c>
      <c r="V159" s="38" t="s">
        <v>298</v>
      </c>
      <c r="W159" s="34" t="s">
        <v>332</v>
      </c>
      <c r="X159" s="83">
        <v>5.4E+16</v>
      </c>
      <c r="Y159" s="130" t="s">
        <v>1083</v>
      </c>
    </row>
    <row r="160" spans="1:26">
      <c r="A160" s="129" t="s">
        <v>435</v>
      </c>
      <c r="B160" s="129">
        <v>12</v>
      </c>
      <c r="D160" s="34">
        <v>7</v>
      </c>
      <c r="E160" s="34">
        <v>4</v>
      </c>
      <c r="F160" s="34">
        <v>1</v>
      </c>
      <c r="J160" s="34">
        <v>1</v>
      </c>
      <c r="L160" s="34">
        <v>1</v>
      </c>
      <c r="P160" s="115"/>
      <c r="R160" s="50">
        <v>2009</v>
      </c>
      <c r="S160" s="34" t="s">
        <v>433</v>
      </c>
      <c r="U160" s="34" t="s">
        <v>436</v>
      </c>
      <c r="V160" s="38" t="s">
        <v>298</v>
      </c>
      <c r="W160" s="34" t="s">
        <v>332</v>
      </c>
      <c r="X160" s="83">
        <v>1.5E+16</v>
      </c>
      <c r="Y160" s="130" t="s">
        <v>1083</v>
      </c>
    </row>
    <row r="161" spans="1:26">
      <c r="A161" s="50" t="s">
        <v>437</v>
      </c>
      <c r="B161" s="50">
        <v>2</v>
      </c>
      <c r="C161" s="34">
        <v>1</v>
      </c>
      <c r="D161" s="34">
        <v>1</v>
      </c>
      <c r="G161" s="34">
        <v>1</v>
      </c>
      <c r="K161" s="34">
        <v>1</v>
      </c>
      <c r="N161" s="34">
        <v>1</v>
      </c>
      <c r="P161" s="115"/>
      <c r="R161" s="52">
        <v>2010</v>
      </c>
      <c r="S161" s="34" t="s">
        <v>438</v>
      </c>
      <c r="U161" s="34" t="s">
        <v>439</v>
      </c>
      <c r="V161" s="34" t="s">
        <v>440</v>
      </c>
      <c r="W161" s="34" t="s">
        <v>441</v>
      </c>
      <c r="X161" s="83">
        <v>2400000000000000</v>
      </c>
      <c r="Y161" s="130" t="s">
        <v>938</v>
      </c>
    </row>
    <row r="162" spans="1:26">
      <c r="A162" s="50" t="s">
        <v>442</v>
      </c>
      <c r="B162" s="50">
        <v>2</v>
      </c>
      <c r="C162" s="34">
        <v>-1</v>
      </c>
      <c r="E162" s="34">
        <v>1</v>
      </c>
      <c r="F162" s="34">
        <v>1</v>
      </c>
      <c r="J162" s="34">
        <v>1</v>
      </c>
      <c r="N162" s="34">
        <v>1</v>
      </c>
      <c r="P162" s="115"/>
      <c r="R162" s="52">
        <v>2010</v>
      </c>
      <c r="S162" s="34" t="s">
        <v>443</v>
      </c>
      <c r="U162" s="34" t="s">
        <v>444</v>
      </c>
      <c r="V162" s="38" t="s">
        <v>298</v>
      </c>
      <c r="W162" s="34" t="s">
        <v>118</v>
      </c>
      <c r="X162" s="83">
        <v>5000000000000</v>
      </c>
      <c r="Y162" s="130" t="s">
        <v>1123</v>
      </c>
    </row>
    <row r="163" spans="1:26">
      <c r="A163" s="53" t="s">
        <v>445</v>
      </c>
      <c r="B163" s="53">
        <v>3</v>
      </c>
      <c r="D163" s="34">
        <v>1</v>
      </c>
      <c r="G163" s="34">
        <v>1</v>
      </c>
      <c r="I163" s="34">
        <v>1</v>
      </c>
      <c r="K163" s="34">
        <v>1</v>
      </c>
      <c r="N163" s="34">
        <v>1</v>
      </c>
      <c r="P163" s="115"/>
      <c r="R163" s="52">
        <v>2010</v>
      </c>
      <c r="S163" s="34" t="s">
        <v>446</v>
      </c>
      <c r="V163" s="34" t="s">
        <v>632</v>
      </c>
      <c r="W163" s="34" t="s">
        <v>690</v>
      </c>
      <c r="X163" s="83"/>
      <c r="Y163" s="130" t="s">
        <v>1084</v>
      </c>
    </row>
    <row r="164" spans="1:26">
      <c r="A164" s="53" t="s">
        <v>447</v>
      </c>
      <c r="B164" s="53">
        <v>3</v>
      </c>
      <c r="C164" s="34">
        <v>1</v>
      </c>
      <c r="D164" s="34">
        <v>2</v>
      </c>
      <c r="I164" s="34">
        <v>1</v>
      </c>
      <c r="P164" s="115"/>
      <c r="R164" s="52">
        <v>2010</v>
      </c>
      <c r="S164" s="34" t="s">
        <v>448</v>
      </c>
      <c r="U164" s="34" t="s">
        <v>449</v>
      </c>
      <c r="V164" s="34" t="s">
        <v>450</v>
      </c>
      <c r="W164" s="34" t="s">
        <v>451</v>
      </c>
      <c r="X164" s="83">
        <v>34000000000000</v>
      </c>
      <c r="Y164" s="130" t="s">
        <v>1122</v>
      </c>
    </row>
    <row r="165" spans="1:26">
      <c r="A165" s="53" t="s">
        <v>452</v>
      </c>
      <c r="B165" s="53">
        <v>3</v>
      </c>
      <c r="C165" s="34">
        <v>1</v>
      </c>
      <c r="D165" s="34">
        <v>2</v>
      </c>
      <c r="G165" s="34">
        <v>1</v>
      </c>
      <c r="P165" s="115"/>
      <c r="R165" s="52">
        <v>2010</v>
      </c>
      <c r="S165" s="34" t="s">
        <v>453</v>
      </c>
      <c r="V165" s="34" t="s">
        <v>450</v>
      </c>
      <c r="W165" s="34" t="s">
        <v>454</v>
      </c>
      <c r="X165" s="83">
        <v>1100000000000000</v>
      </c>
      <c r="Y165" s="130" t="s">
        <v>1085</v>
      </c>
    </row>
    <row r="166" spans="1:26">
      <c r="A166" s="53" t="s">
        <v>455</v>
      </c>
      <c r="B166" s="53">
        <v>3</v>
      </c>
      <c r="E166" s="34">
        <v>1</v>
      </c>
      <c r="F166" s="34">
        <v>1</v>
      </c>
      <c r="I166" s="34">
        <v>1</v>
      </c>
      <c r="J166" s="34">
        <v>1</v>
      </c>
      <c r="N166" s="34">
        <v>1</v>
      </c>
      <c r="P166" s="115"/>
      <c r="R166" s="52">
        <v>2010</v>
      </c>
      <c r="S166" s="34" t="s">
        <v>456</v>
      </c>
      <c r="V166" s="96" t="s">
        <v>633</v>
      </c>
      <c r="W166" s="34" t="s">
        <v>118</v>
      </c>
      <c r="X166" s="83">
        <v>1000000000000</v>
      </c>
      <c r="Y166" s="130" t="s">
        <v>1086</v>
      </c>
    </row>
    <row r="167" spans="1:26">
      <c r="A167" s="51" t="s">
        <v>457</v>
      </c>
      <c r="B167" s="51">
        <v>60</v>
      </c>
      <c r="E167" s="34">
        <v>60</v>
      </c>
      <c r="M167" s="34">
        <v>1</v>
      </c>
      <c r="P167" s="115"/>
      <c r="Q167" s="2" t="s">
        <v>32</v>
      </c>
      <c r="R167" s="52">
        <v>2010</v>
      </c>
      <c r="S167" s="34" t="s">
        <v>458</v>
      </c>
      <c r="U167" s="34" t="s">
        <v>459</v>
      </c>
      <c r="V167" s="34" t="s">
        <v>460</v>
      </c>
      <c r="W167" s="34" t="s">
        <v>461</v>
      </c>
      <c r="X167" s="83"/>
      <c r="Y167" s="130" t="s">
        <v>1087</v>
      </c>
    </row>
    <row r="168" spans="1:26">
      <c r="A168" s="51" t="s">
        <v>462</v>
      </c>
      <c r="B168" s="51">
        <v>70</v>
      </c>
      <c r="E168" s="34">
        <v>70</v>
      </c>
      <c r="M168" s="34">
        <v>1</v>
      </c>
      <c r="P168" s="115"/>
      <c r="Q168" s="2" t="s">
        <v>32</v>
      </c>
      <c r="R168" s="52">
        <v>2010</v>
      </c>
      <c r="S168" s="34" t="s">
        <v>458</v>
      </c>
      <c r="U168" s="34" t="s">
        <v>459</v>
      </c>
      <c r="V168" s="34" t="s">
        <v>460</v>
      </c>
      <c r="W168" s="34" t="s">
        <v>461</v>
      </c>
      <c r="X168" s="83"/>
      <c r="Y168" s="130" t="s">
        <v>1087</v>
      </c>
    </row>
    <row r="169" spans="1:26">
      <c r="A169" s="50" t="s">
        <v>463</v>
      </c>
      <c r="B169" s="50">
        <v>2</v>
      </c>
      <c r="C169" s="34">
        <v>1</v>
      </c>
      <c r="D169" s="34">
        <v>1</v>
      </c>
      <c r="H169" s="34">
        <v>1</v>
      </c>
      <c r="N169" s="34">
        <v>1</v>
      </c>
      <c r="P169" s="115"/>
      <c r="R169" s="97">
        <v>2011</v>
      </c>
      <c r="S169" s="34" t="s">
        <v>1230</v>
      </c>
      <c r="T169" s="2" t="s">
        <v>464</v>
      </c>
      <c r="V169" s="34" t="s">
        <v>1232</v>
      </c>
      <c r="W169" s="34" t="s">
        <v>1231</v>
      </c>
      <c r="X169" s="83">
        <v>410000000000</v>
      </c>
      <c r="Y169" s="75" t="s">
        <v>1229</v>
      </c>
      <c r="Z169" s="130" t="s">
        <v>1088</v>
      </c>
    </row>
    <row r="170" spans="1:26">
      <c r="A170" s="53" t="s">
        <v>465</v>
      </c>
      <c r="B170" s="53">
        <v>3</v>
      </c>
      <c r="E170" s="34">
        <v>1</v>
      </c>
      <c r="F170" s="34">
        <v>1</v>
      </c>
      <c r="I170" s="34">
        <v>1</v>
      </c>
      <c r="J170" s="34">
        <v>1</v>
      </c>
      <c r="N170" s="34">
        <v>1</v>
      </c>
      <c r="P170" s="115"/>
      <c r="R170" s="97">
        <v>2011</v>
      </c>
      <c r="S170" s="34" t="s">
        <v>466</v>
      </c>
      <c r="V170" s="96" t="s">
        <v>633</v>
      </c>
      <c r="W170" s="34" t="s">
        <v>118</v>
      </c>
      <c r="X170" s="83">
        <v>860000000000</v>
      </c>
      <c r="Y170" s="130" t="s">
        <v>1121</v>
      </c>
    </row>
    <row r="171" spans="1:26">
      <c r="A171" s="38" t="s">
        <v>467</v>
      </c>
      <c r="B171" s="38">
        <v>4</v>
      </c>
      <c r="D171" s="34">
        <v>2</v>
      </c>
      <c r="G171" s="34">
        <v>2</v>
      </c>
      <c r="K171" s="34">
        <v>2</v>
      </c>
      <c r="P171" s="115"/>
      <c r="R171" s="97">
        <v>2011</v>
      </c>
      <c r="S171" s="34" t="s">
        <v>468</v>
      </c>
      <c r="U171" s="34" t="s">
        <v>469</v>
      </c>
      <c r="V171" s="34" t="s">
        <v>634</v>
      </c>
      <c r="W171" s="34" t="s">
        <v>470</v>
      </c>
      <c r="X171" s="83">
        <v>3000000000000</v>
      </c>
      <c r="Y171" s="130" t="s">
        <v>1089</v>
      </c>
    </row>
    <row r="172" spans="1:26">
      <c r="A172" s="50" t="s">
        <v>471</v>
      </c>
      <c r="B172" s="50">
        <v>2</v>
      </c>
      <c r="C172" s="34">
        <v>1</v>
      </c>
      <c r="D172" s="34">
        <v>1</v>
      </c>
      <c r="I172" s="34">
        <v>1</v>
      </c>
      <c r="N172" s="34">
        <v>1</v>
      </c>
      <c r="P172" s="115"/>
      <c r="R172" s="52">
        <v>2012</v>
      </c>
      <c r="S172" s="2" t="s">
        <v>472</v>
      </c>
      <c r="V172" s="34" t="s">
        <v>450</v>
      </c>
      <c r="W172" s="34" t="s">
        <v>473</v>
      </c>
      <c r="X172" s="83"/>
      <c r="Y172" s="130" t="s">
        <v>1090</v>
      </c>
    </row>
    <row r="173" spans="1:26">
      <c r="A173" s="35" t="s">
        <v>474</v>
      </c>
      <c r="B173" s="35">
        <v>2</v>
      </c>
      <c r="G173" s="34">
        <v>1</v>
      </c>
      <c r="I173" s="34">
        <v>1</v>
      </c>
      <c r="P173" s="115"/>
      <c r="Q173" s="2" t="s">
        <v>32</v>
      </c>
      <c r="R173" s="52">
        <v>2012</v>
      </c>
      <c r="S173" s="34" t="s">
        <v>475</v>
      </c>
      <c r="T173" s="34" t="s">
        <v>476</v>
      </c>
      <c r="U173" s="54" t="s">
        <v>477</v>
      </c>
      <c r="V173" s="34" t="s">
        <v>525</v>
      </c>
      <c r="W173" s="34" t="s">
        <v>691</v>
      </c>
      <c r="X173" s="83">
        <f>10^17.25</f>
        <v>1.7782794100389331E+17</v>
      </c>
      <c r="Y173" s="130" t="s">
        <v>1120</v>
      </c>
    </row>
    <row r="174" spans="1:26">
      <c r="A174" s="37" t="s">
        <v>478</v>
      </c>
      <c r="B174" s="37">
        <v>3</v>
      </c>
      <c r="D174" s="34">
        <v>1</v>
      </c>
      <c r="G174" s="34">
        <v>2</v>
      </c>
      <c r="K174" s="34">
        <v>1</v>
      </c>
      <c r="P174" s="115"/>
      <c r="R174" s="52">
        <v>2012</v>
      </c>
      <c r="S174" s="2" t="s">
        <v>479</v>
      </c>
      <c r="U174" s="34" t="s">
        <v>480</v>
      </c>
      <c r="V174" s="38" t="s">
        <v>614</v>
      </c>
      <c r="W174" s="34" t="s">
        <v>470</v>
      </c>
      <c r="X174" s="83">
        <v>2800000000000</v>
      </c>
      <c r="Y174" s="130" t="s">
        <v>1091</v>
      </c>
    </row>
    <row r="175" spans="1:26">
      <c r="A175" s="40" t="s">
        <v>487</v>
      </c>
      <c r="B175" s="40">
        <v>5</v>
      </c>
      <c r="D175" s="34">
        <v>2</v>
      </c>
      <c r="E175" s="34">
        <v>1</v>
      </c>
      <c r="F175" s="34">
        <v>2</v>
      </c>
      <c r="J175" s="34">
        <v>1</v>
      </c>
      <c r="P175" s="115"/>
      <c r="Q175" s="2"/>
      <c r="R175" s="52">
        <v>2012</v>
      </c>
      <c r="S175" s="34" t="s">
        <v>488</v>
      </c>
      <c r="U175" s="34" t="s">
        <v>489</v>
      </c>
      <c r="V175" s="40" t="s">
        <v>563</v>
      </c>
      <c r="W175" s="34" t="s">
        <v>490</v>
      </c>
      <c r="X175" s="83">
        <v>20000000000000</v>
      </c>
      <c r="Y175" s="130" t="s">
        <v>1092</v>
      </c>
    </row>
    <row r="176" spans="1:26">
      <c r="A176" s="40" t="s">
        <v>483</v>
      </c>
      <c r="B176" s="40">
        <v>5</v>
      </c>
      <c r="D176" s="34">
        <v>3</v>
      </c>
      <c r="E176" s="34">
        <v>1</v>
      </c>
      <c r="G176" s="34">
        <v>1</v>
      </c>
      <c r="L176" s="34">
        <v>1</v>
      </c>
      <c r="P176" s="115"/>
      <c r="Q176" s="2"/>
      <c r="R176" s="52">
        <v>2012</v>
      </c>
      <c r="S176" s="34" t="s">
        <v>484</v>
      </c>
      <c r="U176" s="34" t="s">
        <v>485</v>
      </c>
      <c r="V176" s="38" t="s">
        <v>298</v>
      </c>
      <c r="W176" s="34" t="s">
        <v>486</v>
      </c>
      <c r="X176" s="83">
        <v>1000000000000</v>
      </c>
      <c r="Y176" s="130" t="s">
        <v>1118</v>
      </c>
    </row>
    <row r="177" spans="1:27">
      <c r="A177" s="38" t="s">
        <v>481</v>
      </c>
      <c r="B177" s="38">
        <v>4</v>
      </c>
      <c r="C177" s="34">
        <v>1</v>
      </c>
      <c r="D177" s="34">
        <v>1</v>
      </c>
      <c r="E177" s="34">
        <v>3</v>
      </c>
      <c r="P177" s="115"/>
      <c r="R177" s="52">
        <v>2012</v>
      </c>
      <c r="S177" s="34" t="s">
        <v>482</v>
      </c>
      <c r="V177" s="84" t="s">
        <v>298</v>
      </c>
      <c r="W177" s="34" t="s">
        <v>524</v>
      </c>
      <c r="X177" s="83"/>
      <c r="Y177" s="130" t="s">
        <v>1119</v>
      </c>
      <c r="Z177" s="75" t="s">
        <v>1621</v>
      </c>
      <c r="AA177" s="75" t="s">
        <v>1302</v>
      </c>
    </row>
    <row r="178" spans="1:27">
      <c r="A178" s="40" t="s">
        <v>491</v>
      </c>
      <c r="B178" s="40">
        <v>5</v>
      </c>
      <c r="D178" s="34">
        <v>4</v>
      </c>
      <c r="E178" s="34">
        <v>1</v>
      </c>
      <c r="L178" s="34">
        <v>1</v>
      </c>
      <c r="P178" s="115"/>
      <c r="R178" s="52">
        <v>2012</v>
      </c>
      <c r="S178" s="34" t="s">
        <v>492</v>
      </c>
      <c r="U178" s="34" t="s">
        <v>493</v>
      </c>
      <c r="V178" s="34" t="s">
        <v>494</v>
      </c>
      <c r="X178" s="83">
        <v>9100000000000000</v>
      </c>
      <c r="Y178" s="130" t="s">
        <v>1093</v>
      </c>
      <c r="Z178" s="75" t="s">
        <v>1622</v>
      </c>
    </row>
    <row r="179" spans="1:27">
      <c r="A179" s="37" t="s">
        <v>495</v>
      </c>
      <c r="B179" s="37">
        <v>3</v>
      </c>
      <c r="G179" s="34">
        <v>2</v>
      </c>
      <c r="I179" s="34">
        <v>1</v>
      </c>
      <c r="P179" s="115"/>
      <c r="R179" s="55">
        <v>2013</v>
      </c>
      <c r="S179" s="34" t="s">
        <v>496</v>
      </c>
      <c r="U179" s="54" t="s">
        <v>477</v>
      </c>
      <c r="V179" s="38" t="s">
        <v>590</v>
      </c>
      <c r="W179" s="34" t="s">
        <v>690</v>
      </c>
      <c r="X179" s="83">
        <v>750000000000000</v>
      </c>
      <c r="Y179" s="130" t="s">
        <v>1117</v>
      </c>
    </row>
    <row r="180" spans="1:27">
      <c r="A180" s="40" t="s">
        <v>497</v>
      </c>
      <c r="B180" s="40">
        <v>5</v>
      </c>
      <c r="C180" s="34">
        <v>1</v>
      </c>
      <c r="D180" s="34">
        <v>4</v>
      </c>
      <c r="F180" s="34">
        <v>1</v>
      </c>
      <c r="P180" s="115"/>
      <c r="R180" s="55">
        <v>2013</v>
      </c>
      <c r="S180" s="34" t="s">
        <v>498</v>
      </c>
      <c r="U180" s="34" t="s">
        <v>499</v>
      </c>
      <c r="V180" s="38" t="s">
        <v>298</v>
      </c>
      <c r="W180" s="34" t="s">
        <v>626</v>
      </c>
      <c r="X180" s="83">
        <v>1100000000000</v>
      </c>
      <c r="Y180" s="130" t="s">
        <v>1094</v>
      </c>
    </row>
    <row r="181" spans="1:27">
      <c r="A181" s="41" t="s">
        <v>500</v>
      </c>
      <c r="B181" s="41">
        <v>6</v>
      </c>
      <c r="D181" s="34">
        <v>2</v>
      </c>
      <c r="E181" s="34">
        <v>2</v>
      </c>
      <c r="F181" s="34">
        <v>2</v>
      </c>
      <c r="J181" s="34">
        <v>1</v>
      </c>
      <c r="P181" s="115"/>
      <c r="R181" s="55">
        <v>2013</v>
      </c>
      <c r="S181" s="54" t="s">
        <v>501</v>
      </c>
      <c r="U181" s="34" t="s">
        <v>502</v>
      </c>
      <c r="V181" s="40" t="s">
        <v>563</v>
      </c>
      <c r="W181" s="56" t="s">
        <v>490</v>
      </c>
      <c r="X181" s="85">
        <v>15000000000000</v>
      </c>
      <c r="Y181" s="130" t="s">
        <v>1095</v>
      </c>
    </row>
    <row r="182" spans="1:27">
      <c r="A182" s="46" t="s">
        <v>503</v>
      </c>
      <c r="B182" s="46">
        <v>8</v>
      </c>
      <c r="D182" s="34">
        <v>5</v>
      </c>
      <c r="E182" s="34">
        <v>2</v>
      </c>
      <c r="F182" s="34">
        <v>1</v>
      </c>
      <c r="J182" s="34">
        <v>1</v>
      </c>
      <c r="L182" s="34">
        <v>1</v>
      </c>
      <c r="P182" s="115"/>
      <c r="R182" s="55">
        <v>2013</v>
      </c>
      <c r="S182" s="34" t="s">
        <v>504</v>
      </c>
      <c r="U182" s="57" t="s">
        <v>505</v>
      </c>
      <c r="V182" s="40" t="s">
        <v>563</v>
      </c>
      <c r="W182" s="56" t="s">
        <v>490</v>
      </c>
      <c r="X182" s="86"/>
      <c r="Y182" s="130" t="s">
        <v>1115</v>
      </c>
      <c r="Z182" s="130" t="s">
        <v>1116</v>
      </c>
    </row>
    <row r="183" spans="1:27">
      <c r="A183" s="51" t="s">
        <v>506</v>
      </c>
      <c r="B183" s="51">
        <v>11</v>
      </c>
      <c r="D183" s="34">
        <v>6</v>
      </c>
      <c r="E183" s="34">
        <v>3</v>
      </c>
      <c r="G183" s="34">
        <v>2</v>
      </c>
      <c r="L183" s="34">
        <v>2</v>
      </c>
      <c r="P183" s="115"/>
      <c r="R183" s="55">
        <v>2013</v>
      </c>
      <c r="S183" s="34" t="s">
        <v>507</v>
      </c>
      <c r="U183" s="58" t="s">
        <v>508</v>
      </c>
      <c r="V183" s="38" t="s">
        <v>298</v>
      </c>
      <c r="W183" s="54" t="s">
        <v>545</v>
      </c>
      <c r="X183" s="87">
        <v>5200000000000000</v>
      </c>
      <c r="Y183" s="130" t="s">
        <v>1096</v>
      </c>
    </row>
    <row r="184" spans="1:27">
      <c r="A184" s="38" t="s">
        <v>513</v>
      </c>
      <c r="B184" s="38">
        <v>4</v>
      </c>
      <c r="D184" s="34">
        <v>1</v>
      </c>
      <c r="E184" s="34">
        <v>1</v>
      </c>
      <c r="F184" s="34">
        <v>1</v>
      </c>
      <c r="I184" s="34">
        <v>1</v>
      </c>
      <c r="J184" s="34">
        <v>1</v>
      </c>
      <c r="P184" s="115"/>
      <c r="R184" s="55">
        <v>2013</v>
      </c>
      <c r="S184" s="34" t="s">
        <v>514</v>
      </c>
      <c r="U184" s="78" t="s">
        <v>515</v>
      </c>
      <c r="V184" s="38" t="s">
        <v>298</v>
      </c>
      <c r="W184" s="34" t="s">
        <v>118</v>
      </c>
      <c r="X184" s="83">
        <v>600000000000</v>
      </c>
      <c r="Y184" s="130" t="s">
        <v>1113</v>
      </c>
    </row>
    <row r="185" spans="1:27">
      <c r="A185" s="45" t="s">
        <v>408</v>
      </c>
      <c r="B185" s="45">
        <v>4</v>
      </c>
      <c r="D185" s="34">
        <v>3</v>
      </c>
      <c r="I185" s="34">
        <v>1</v>
      </c>
      <c r="P185" s="115"/>
      <c r="R185" s="36">
        <v>2014</v>
      </c>
      <c r="S185" s="34" t="s">
        <v>1514</v>
      </c>
      <c r="T185" s="34" t="s">
        <v>409</v>
      </c>
      <c r="U185" s="34" t="s">
        <v>410</v>
      </c>
      <c r="V185" s="34" t="s">
        <v>1515</v>
      </c>
      <c r="W185" s="34" t="s">
        <v>118</v>
      </c>
      <c r="Y185" s="75" t="s">
        <v>1513</v>
      </c>
      <c r="Z185" s="130" t="s">
        <v>1075</v>
      </c>
      <c r="AA185" s="34" t="s">
        <v>1512</v>
      </c>
    </row>
    <row r="186" spans="1:27">
      <c r="A186" s="35" t="s">
        <v>509</v>
      </c>
      <c r="B186" s="35">
        <v>2</v>
      </c>
      <c r="C186" s="34">
        <v>1</v>
      </c>
      <c r="D186" s="34">
        <v>1</v>
      </c>
      <c r="I186" s="34">
        <v>1</v>
      </c>
      <c r="P186" s="115"/>
      <c r="R186" s="36">
        <v>2014</v>
      </c>
      <c r="S186" s="34" t="s">
        <v>510</v>
      </c>
      <c r="U186" s="80" t="s">
        <v>511</v>
      </c>
      <c r="V186" s="34" t="s">
        <v>450</v>
      </c>
      <c r="W186" s="81" t="s">
        <v>512</v>
      </c>
      <c r="X186" s="88"/>
      <c r="Y186" s="130" t="s">
        <v>1114</v>
      </c>
    </row>
    <row r="187" spans="1:27">
      <c r="A187" s="37" t="s">
        <v>641</v>
      </c>
      <c r="B187" s="37">
        <v>3</v>
      </c>
      <c r="E187" s="34">
        <v>2</v>
      </c>
      <c r="F187" s="34">
        <v>1</v>
      </c>
      <c r="N187" s="34">
        <v>1</v>
      </c>
      <c r="P187" s="115"/>
      <c r="R187" s="36">
        <v>2014</v>
      </c>
      <c r="S187" s="34" t="s">
        <v>642</v>
      </c>
      <c r="U187" s="54"/>
      <c r="V187" s="34" t="s">
        <v>624</v>
      </c>
      <c r="W187" s="34" t="s">
        <v>118</v>
      </c>
      <c r="X187" s="83">
        <v>40000000000000</v>
      </c>
      <c r="Y187" s="8" t="s">
        <v>643</v>
      </c>
    </row>
    <row r="188" spans="1:27">
      <c r="A188" s="38" t="s">
        <v>526</v>
      </c>
      <c r="B188" s="38">
        <v>4</v>
      </c>
      <c r="D188" s="34">
        <v>1</v>
      </c>
      <c r="E188" s="34">
        <v>2</v>
      </c>
      <c r="I188" s="34">
        <v>1</v>
      </c>
      <c r="N188" s="34">
        <v>1</v>
      </c>
      <c r="P188" s="115"/>
      <c r="R188" s="36">
        <v>2014</v>
      </c>
      <c r="S188" s="34" t="s">
        <v>763</v>
      </c>
      <c r="U188" s="78"/>
      <c r="V188" s="38" t="s">
        <v>298</v>
      </c>
      <c r="W188" s="34" t="s">
        <v>118</v>
      </c>
      <c r="X188" s="83">
        <v>2000000000000</v>
      </c>
      <c r="Y188" s="77" t="s">
        <v>1097</v>
      </c>
      <c r="Z188" s="130" t="s">
        <v>764</v>
      </c>
    </row>
    <row r="189" spans="1:27">
      <c r="A189" s="41" t="s">
        <v>529</v>
      </c>
      <c r="B189" s="41">
        <v>6</v>
      </c>
      <c r="E189" s="34">
        <v>5</v>
      </c>
      <c r="H189" s="34">
        <v>1</v>
      </c>
      <c r="N189" s="34">
        <v>1</v>
      </c>
      <c r="P189" s="115"/>
      <c r="R189" s="36">
        <v>2014</v>
      </c>
      <c r="S189" s="34" t="s">
        <v>1538</v>
      </c>
      <c r="T189" s="34" t="s">
        <v>644</v>
      </c>
      <c r="U189" s="78"/>
      <c r="V189" s="34" t="s">
        <v>631</v>
      </c>
      <c r="W189" s="34" t="s">
        <v>118</v>
      </c>
      <c r="X189" s="83">
        <v>36000000000000</v>
      </c>
      <c r="Y189" s="75" t="s">
        <v>1537</v>
      </c>
      <c r="Z189" s="77" t="s">
        <v>1536</v>
      </c>
    </row>
    <row r="190" spans="1:27">
      <c r="A190" s="129" t="s">
        <v>650</v>
      </c>
      <c r="B190" s="129">
        <v>12</v>
      </c>
      <c r="D190" s="34">
        <v>7</v>
      </c>
      <c r="E190" s="34">
        <v>4</v>
      </c>
      <c r="F190" s="34">
        <v>1</v>
      </c>
      <c r="J190" s="34">
        <v>1</v>
      </c>
      <c r="L190" s="34">
        <v>2</v>
      </c>
      <c r="P190" s="115"/>
      <c r="R190" s="36">
        <v>2014</v>
      </c>
      <c r="S190" s="34" t="s">
        <v>651</v>
      </c>
      <c r="U190" s="34" t="s">
        <v>649</v>
      </c>
      <c r="V190" s="34" t="s">
        <v>648</v>
      </c>
      <c r="W190" s="34" t="s">
        <v>577</v>
      </c>
      <c r="X190" s="83">
        <v>7.2E+16</v>
      </c>
      <c r="Y190" s="130" t="s">
        <v>1098</v>
      </c>
    </row>
    <row r="191" spans="1:27">
      <c r="A191" s="125" t="s">
        <v>1173</v>
      </c>
      <c r="B191" s="125">
        <v>9</v>
      </c>
      <c r="D191" s="34">
        <v>6</v>
      </c>
      <c r="E191" s="34">
        <v>2</v>
      </c>
      <c r="H191" s="34">
        <v>1</v>
      </c>
      <c r="L191" s="34">
        <v>1</v>
      </c>
      <c r="P191" s="115"/>
      <c r="R191" s="36">
        <v>2014</v>
      </c>
      <c r="S191" s="54" t="s">
        <v>1468</v>
      </c>
      <c r="T191" s="34" t="s">
        <v>1175</v>
      </c>
      <c r="U191" s="34" t="s">
        <v>1174</v>
      </c>
      <c r="V191" s="54" t="s">
        <v>1470</v>
      </c>
      <c r="W191" s="54" t="s">
        <v>1469</v>
      </c>
      <c r="X191" s="87">
        <v>2000000000000000</v>
      </c>
      <c r="Y191" s="160" t="s">
        <v>1467</v>
      </c>
      <c r="Z191" s="130" t="s">
        <v>1176</v>
      </c>
    </row>
    <row r="192" spans="1:27">
      <c r="A192" s="37" t="s">
        <v>663</v>
      </c>
      <c r="B192" s="37">
        <v>3</v>
      </c>
      <c r="E192" s="34">
        <v>1</v>
      </c>
      <c r="I192" s="34">
        <v>2</v>
      </c>
      <c r="P192" s="115"/>
      <c r="R192" s="52">
        <v>2015</v>
      </c>
      <c r="S192" s="34" t="s">
        <v>664</v>
      </c>
      <c r="V192" s="38" t="s">
        <v>298</v>
      </c>
      <c r="W192" s="34" t="s">
        <v>118</v>
      </c>
      <c r="X192" s="83">
        <v>3200000000000000</v>
      </c>
      <c r="Y192" s="130" t="s">
        <v>1112</v>
      </c>
    </row>
    <row r="193" spans="1:27">
      <c r="A193" s="38" t="s">
        <v>666</v>
      </c>
      <c r="B193" s="38">
        <v>4</v>
      </c>
      <c r="D193" s="34">
        <v>1</v>
      </c>
      <c r="E193" s="34">
        <v>2</v>
      </c>
      <c r="G193" s="34">
        <v>1</v>
      </c>
      <c r="N193" s="34">
        <v>1</v>
      </c>
      <c r="P193" s="115"/>
      <c r="R193" s="52">
        <v>2015</v>
      </c>
      <c r="S193" s="34" t="s">
        <v>667</v>
      </c>
      <c r="U193" s="34" t="s">
        <v>665</v>
      </c>
      <c r="V193" s="38" t="s">
        <v>298</v>
      </c>
      <c r="W193" s="34" t="s">
        <v>668</v>
      </c>
      <c r="X193" s="94">
        <v>500000000000</v>
      </c>
      <c r="Y193" s="130" t="s">
        <v>1099</v>
      </c>
    </row>
    <row r="194" spans="1:27">
      <c r="A194" s="105" t="s">
        <v>658</v>
      </c>
      <c r="B194" s="105">
        <v>5</v>
      </c>
      <c r="C194" s="34">
        <v>1</v>
      </c>
      <c r="D194" s="34">
        <v>1</v>
      </c>
      <c r="E194" s="34">
        <v>2</v>
      </c>
      <c r="F194" s="34">
        <v>2</v>
      </c>
      <c r="N194" s="34">
        <v>1</v>
      </c>
      <c r="P194" s="115"/>
      <c r="R194" s="52">
        <v>2015</v>
      </c>
      <c r="S194" s="34" t="s">
        <v>659</v>
      </c>
      <c r="U194" s="34" t="s">
        <v>660</v>
      </c>
      <c r="V194" s="96" t="s">
        <v>662</v>
      </c>
      <c r="W194" s="104" t="s">
        <v>661</v>
      </c>
      <c r="X194" s="83">
        <v>86000000000</v>
      </c>
      <c r="Y194" s="130" t="s">
        <v>1109</v>
      </c>
    </row>
    <row r="195" spans="1:27">
      <c r="A195" s="95" t="s">
        <v>670</v>
      </c>
      <c r="B195" s="95">
        <v>7</v>
      </c>
      <c r="D195" s="34">
        <v>3</v>
      </c>
      <c r="E195" s="34">
        <v>2</v>
      </c>
      <c r="F195" s="34">
        <v>1</v>
      </c>
      <c r="G195" s="34">
        <v>1</v>
      </c>
      <c r="P195" s="115"/>
      <c r="R195" s="52">
        <v>2015</v>
      </c>
      <c r="S195" s="34" t="s">
        <v>672</v>
      </c>
      <c r="T195" s="34" t="s">
        <v>671</v>
      </c>
      <c r="U195" s="34" t="s">
        <v>674</v>
      </c>
      <c r="V195" s="34" t="s">
        <v>673</v>
      </c>
      <c r="W195" s="34" t="s">
        <v>577</v>
      </c>
      <c r="X195" s="83">
        <v>23000000000000</v>
      </c>
      <c r="Y195" s="130" t="s">
        <v>1100</v>
      </c>
      <c r="Z195" s="130" t="s">
        <v>1110</v>
      </c>
    </row>
    <row r="196" spans="1:27">
      <c r="A196" s="51" t="s">
        <v>669</v>
      </c>
      <c r="B196" s="51">
        <v>60</v>
      </c>
      <c r="C196" s="34">
        <v>1</v>
      </c>
      <c r="E196" s="34">
        <v>60</v>
      </c>
      <c r="M196" s="34">
        <v>1</v>
      </c>
      <c r="P196" s="115"/>
      <c r="Q196" s="2" t="s">
        <v>34</v>
      </c>
      <c r="R196" s="52">
        <v>2015</v>
      </c>
      <c r="S196" s="34" t="s">
        <v>655</v>
      </c>
      <c r="V196" s="34" t="s">
        <v>656</v>
      </c>
      <c r="W196" s="34" t="s">
        <v>657</v>
      </c>
      <c r="X196" s="34" t="s">
        <v>654</v>
      </c>
      <c r="Y196" s="130" t="s">
        <v>1108</v>
      </c>
      <c r="Z196" s="130" t="s">
        <v>1111</v>
      </c>
    </row>
    <row r="197" spans="1:27">
      <c r="A197" s="100" t="s">
        <v>676</v>
      </c>
      <c r="B197" s="108">
        <f>SUM(D197:I197)</f>
        <v>10</v>
      </c>
      <c r="D197" s="34">
        <v>6</v>
      </c>
      <c r="E197" s="34">
        <v>3</v>
      </c>
      <c r="G197" s="34">
        <v>1</v>
      </c>
      <c r="L197" s="34">
        <v>1</v>
      </c>
      <c r="M197" s="34">
        <v>1</v>
      </c>
      <c r="O197" s="34">
        <v>1</v>
      </c>
      <c r="P197" s="115"/>
      <c r="R197" s="97">
        <v>2016</v>
      </c>
      <c r="S197" s="34" t="s">
        <v>677</v>
      </c>
      <c r="U197" s="34" t="s">
        <v>1790</v>
      </c>
      <c r="V197" s="40" t="s">
        <v>678</v>
      </c>
      <c r="W197" s="34" t="s">
        <v>545</v>
      </c>
      <c r="X197" s="83">
        <v>10000000000000</v>
      </c>
      <c r="Y197" s="130" t="s">
        <v>1101</v>
      </c>
    </row>
    <row r="198" spans="1:27">
      <c r="A198" s="113" t="s">
        <v>730</v>
      </c>
      <c r="B198" s="113">
        <v>3</v>
      </c>
      <c r="C198" s="54"/>
      <c r="D198" s="54">
        <v>1</v>
      </c>
      <c r="E198" s="54"/>
      <c r="F198" s="54"/>
      <c r="G198" s="54"/>
      <c r="H198" s="54">
        <v>2</v>
      </c>
      <c r="I198" s="54"/>
      <c r="J198" s="54"/>
      <c r="K198" s="54"/>
      <c r="L198" s="54"/>
      <c r="M198" s="54"/>
      <c r="N198" s="54"/>
      <c r="O198" s="54"/>
      <c r="P198" s="115"/>
      <c r="Q198" s="54"/>
      <c r="R198" s="111">
        <v>2017</v>
      </c>
      <c r="S198" s="54" t="s">
        <v>731</v>
      </c>
      <c r="T198" s="54"/>
      <c r="U198" s="54"/>
      <c r="V198" s="112" t="s">
        <v>718</v>
      </c>
      <c r="W198" s="54" t="s">
        <v>732</v>
      </c>
      <c r="X198" s="107">
        <v>5.0000000000000002E-11</v>
      </c>
      <c r="Y198" s="130" t="s">
        <v>1102</v>
      </c>
      <c r="Z198" s="54"/>
      <c r="AA198" s="54"/>
    </row>
    <row r="199" spans="1:27">
      <c r="A199" s="105" t="s">
        <v>698</v>
      </c>
      <c r="B199" s="105">
        <v>5</v>
      </c>
      <c r="D199" s="34">
        <v>3</v>
      </c>
      <c r="E199" s="34">
        <v>1</v>
      </c>
      <c r="I199" s="34">
        <v>1</v>
      </c>
      <c r="L199" s="34">
        <v>1</v>
      </c>
      <c r="P199" s="115"/>
      <c r="R199" s="109">
        <v>2017</v>
      </c>
      <c r="S199" s="34" t="s">
        <v>697</v>
      </c>
      <c r="U199" s="34" t="s">
        <v>696</v>
      </c>
      <c r="V199" s="34" t="s">
        <v>694</v>
      </c>
      <c r="W199" s="34" t="s">
        <v>695</v>
      </c>
      <c r="X199" s="83">
        <v>1100000000000000</v>
      </c>
      <c r="Y199" s="130" t="s">
        <v>1103</v>
      </c>
    </row>
    <row r="200" spans="1:27">
      <c r="A200" s="41" t="s">
        <v>528</v>
      </c>
      <c r="B200" s="41">
        <v>6</v>
      </c>
      <c r="D200" s="34">
        <v>3</v>
      </c>
      <c r="E200" s="34">
        <v>1</v>
      </c>
      <c r="F200" s="34">
        <v>1</v>
      </c>
      <c r="I200" s="34">
        <v>1</v>
      </c>
      <c r="J200" s="34">
        <v>1</v>
      </c>
      <c r="L200" s="34">
        <v>1</v>
      </c>
      <c r="P200" s="115"/>
      <c r="R200" s="109">
        <v>2017</v>
      </c>
      <c r="S200" s="34" t="s">
        <v>692</v>
      </c>
      <c r="U200" s="78" t="s">
        <v>693</v>
      </c>
      <c r="V200" s="38" t="s">
        <v>298</v>
      </c>
      <c r="W200" s="34" t="s">
        <v>118</v>
      </c>
      <c r="X200" s="83">
        <v>1000000000000</v>
      </c>
      <c r="Y200" s="130" t="s">
        <v>936</v>
      </c>
      <c r="Z200" s="130" t="s">
        <v>937</v>
      </c>
    </row>
    <row r="201" spans="1:27">
      <c r="A201" s="95" t="s">
        <v>682</v>
      </c>
      <c r="B201" s="95">
        <v>7</v>
      </c>
      <c r="D201" s="34">
        <v>1</v>
      </c>
      <c r="E201" s="34">
        <v>5</v>
      </c>
      <c r="G201" s="34">
        <v>1</v>
      </c>
      <c r="N201" s="34">
        <v>1</v>
      </c>
      <c r="P201" s="115"/>
      <c r="R201" s="109">
        <v>2017</v>
      </c>
      <c r="S201" s="34" t="s">
        <v>683</v>
      </c>
      <c r="V201" s="40" t="s">
        <v>706</v>
      </c>
      <c r="W201" s="104" t="s">
        <v>684</v>
      </c>
      <c r="X201" s="83">
        <v>1700000000000</v>
      </c>
      <c r="Y201" s="130" t="s">
        <v>935</v>
      </c>
    </row>
    <row r="202" spans="1:27" s="54" customFormat="1">
      <c r="A202" s="119" t="s">
        <v>701</v>
      </c>
      <c r="B202" s="119">
        <v>8</v>
      </c>
      <c r="D202" s="54">
        <v>6</v>
      </c>
      <c r="E202" s="54">
        <v>1</v>
      </c>
      <c r="I202" s="54">
        <v>1</v>
      </c>
      <c r="P202" s="116"/>
      <c r="R202" s="109">
        <v>2017</v>
      </c>
      <c r="S202" s="54" t="s">
        <v>702</v>
      </c>
      <c r="U202" s="54" t="s">
        <v>703</v>
      </c>
      <c r="V202" s="38" t="s">
        <v>298</v>
      </c>
      <c r="W202" s="54" t="s">
        <v>118</v>
      </c>
      <c r="X202" s="87">
        <v>1E-8</v>
      </c>
      <c r="Y202" s="130" t="s">
        <v>704</v>
      </c>
    </row>
    <row r="203" spans="1:27" s="54" customFormat="1">
      <c r="A203" s="106" t="s">
        <v>699</v>
      </c>
      <c r="B203" s="106">
        <v>9</v>
      </c>
      <c r="C203" s="34"/>
      <c r="D203" s="34">
        <v>1</v>
      </c>
      <c r="E203" s="34">
        <v>7</v>
      </c>
      <c r="F203" s="34"/>
      <c r="G203" s="34">
        <v>1</v>
      </c>
      <c r="H203" s="34"/>
      <c r="I203" s="34"/>
      <c r="J203" s="34"/>
      <c r="K203" s="34"/>
      <c r="L203" s="34"/>
      <c r="M203" s="34"/>
      <c r="N203" s="34">
        <v>1</v>
      </c>
      <c r="O203" s="34"/>
      <c r="P203" s="115"/>
      <c r="Q203" s="34"/>
      <c r="R203" s="109">
        <v>2017</v>
      </c>
      <c r="S203" s="34" t="s">
        <v>700</v>
      </c>
      <c r="T203" s="34"/>
      <c r="U203" s="34"/>
      <c r="V203" s="40" t="s">
        <v>563</v>
      </c>
      <c r="W203" s="104" t="s">
        <v>552</v>
      </c>
      <c r="X203" s="83">
        <v>780000000000</v>
      </c>
      <c r="Y203" s="130" t="s">
        <v>934</v>
      </c>
      <c r="Z203" s="34"/>
      <c r="AA203" s="34"/>
    </row>
    <row r="204" spans="1:27" s="54" customFormat="1">
      <c r="A204" s="108" t="s">
        <v>715</v>
      </c>
      <c r="B204" s="108">
        <v>10</v>
      </c>
      <c r="D204" s="54">
        <v>6</v>
      </c>
      <c r="E204" s="54">
        <v>2</v>
      </c>
      <c r="G204" s="54">
        <v>2</v>
      </c>
      <c r="P204" s="116"/>
      <c r="R204" s="109">
        <v>2017</v>
      </c>
      <c r="S204" s="54" t="s">
        <v>714</v>
      </c>
      <c r="U204" s="54" t="s">
        <v>711</v>
      </c>
      <c r="V204" s="34" t="s">
        <v>712</v>
      </c>
      <c r="W204" s="54" t="s">
        <v>713</v>
      </c>
      <c r="X204" s="107">
        <v>4E+18</v>
      </c>
      <c r="Y204" s="130" t="s">
        <v>931</v>
      </c>
    </row>
    <row r="205" spans="1:27">
      <c r="A205" s="139" t="s">
        <v>716</v>
      </c>
      <c r="B205" s="139">
        <v>2</v>
      </c>
      <c r="C205" s="54">
        <v>1</v>
      </c>
      <c r="D205" s="54"/>
      <c r="E205" s="54"/>
      <c r="F205" s="54">
        <v>1</v>
      </c>
      <c r="G205" s="54"/>
      <c r="H205" s="54">
        <v>1</v>
      </c>
      <c r="I205" s="54"/>
      <c r="J205" s="54"/>
      <c r="K205" s="54"/>
      <c r="L205" s="54"/>
      <c r="M205" s="54"/>
      <c r="N205" s="54">
        <v>1</v>
      </c>
      <c r="O205" s="54"/>
      <c r="P205" s="115"/>
      <c r="Q205" s="54"/>
      <c r="R205" s="110">
        <v>2018</v>
      </c>
      <c r="S205" s="54" t="s">
        <v>717</v>
      </c>
      <c r="T205" s="54"/>
      <c r="U205" s="54"/>
      <c r="V205" s="112" t="s">
        <v>718</v>
      </c>
      <c r="W205" s="54" t="s">
        <v>893</v>
      </c>
      <c r="X205" s="87">
        <v>220000000000</v>
      </c>
      <c r="Y205" s="130" t="s">
        <v>930</v>
      </c>
      <c r="Z205" s="54"/>
      <c r="AA205" s="54"/>
    </row>
    <row r="206" spans="1:27" s="54" customFormat="1">
      <c r="A206" s="113" t="s">
        <v>719</v>
      </c>
      <c r="B206" s="113">
        <v>3</v>
      </c>
      <c r="D206" s="54">
        <v>1</v>
      </c>
      <c r="E206" s="54">
        <v>1</v>
      </c>
      <c r="H206" s="54">
        <v>1</v>
      </c>
      <c r="P206" s="115"/>
      <c r="R206" s="110">
        <v>2018</v>
      </c>
      <c r="S206" s="54" t="s">
        <v>720</v>
      </c>
      <c r="U206" s="54" t="s">
        <v>740</v>
      </c>
      <c r="V206" s="112" t="s">
        <v>718</v>
      </c>
      <c r="W206" s="54" t="s">
        <v>721</v>
      </c>
      <c r="X206" s="107">
        <v>7000000000000</v>
      </c>
      <c r="Y206" s="130" t="s">
        <v>929</v>
      </c>
    </row>
    <row r="207" spans="1:27" s="54" customFormat="1">
      <c r="A207" s="113" t="s">
        <v>722</v>
      </c>
      <c r="B207" s="113">
        <v>3</v>
      </c>
      <c r="D207" s="54">
        <v>1</v>
      </c>
      <c r="E207" s="54">
        <v>1</v>
      </c>
      <c r="H207" s="54">
        <v>1</v>
      </c>
      <c r="P207" s="115"/>
      <c r="R207" s="110">
        <v>2018</v>
      </c>
      <c r="S207" s="54" t="s">
        <v>723</v>
      </c>
      <c r="V207" s="112" t="s">
        <v>718</v>
      </c>
      <c r="W207" s="54" t="s">
        <v>721</v>
      </c>
      <c r="X207" s="87">
        <v>180000000000</v>
      </c>
      <c r="Y207" s="130" t="s">
        <v>929</v>
      </c>
    </row>
    <row r="208" spans="1:27" s="54" customFormat="1">
      <c r="A208" s="113" t="s">
        <v>739</v>
      </c>
      <c r="B208" s="113">
        <v>3</v>
      </c>
      <c r="E208" s="54">
        <v>1</v>
      </c>
      <c r="F208" s="54">
        <v>1</v>
      </c>
      <c r="G208" s="54">
        <v>1</v>
      </c>
      <c r="J208" s="54">
        <v>1</v>
      </c>
      <c r="N208" s="54">
        <v>1</v>
      </c>
      <c r="P208" s="115"/>
      <c r="R208" s="110">
        <v>2018</v>
      </c>
      <c r="S208" s="34" t="s">
        <v>738</v>
      </c>
      <c r="U208" s="54" t="s">
        <v>737</v>
      </c>
      <c r="V208" s="112" t="s">
        <v>718</v>
      </c>
      <c r="W208" s="54" t="s">
        <v>721</v>
      </c>
      <c r="X208" s="87">
        <v>2200000000000</v>
      </c>
      <c r="Y208" s="130" t="s">
        <v>735</v>
      </c>
    </row>
    <row r="209" spans="1:28" s="54" customFormat="1">
      <c r="A209" s="112" t="s">
        <v>742</v>
      </c>
      <c r="B209" s="112">
        <v>4</v>
      </c>
      <c r="E209" s="54">
        <v>2</v>
      </c>
      <c r="F209" s="54">
        <v>2</v>
      </c>
      <c r="J209" s="54">
        <v>2</v>
      </c>
      <c r="N209" s="54">
        <v>1</v>
      </c>
      <c r="P209" s="115"/>
      <c r="R209" s="110">
        <v>2018</v>
      </c>
      <c r="S209" s="34" t="s">
        <v>743</v>
      </c>
      <c r="U209" s="54" t="s">
        <v>741</v>
      </c>
      <c r="V209" s="112" t="s">
        <v>718</v>
      </c>
      <c r="W209" s="54" t="s">
        <v>721</v>
      </c>
      <c r="X209" s="87">
        <v>1600000000000</v>
      </c>
      <c r="Y209" s="77" t="s">
        <v>1104</v>
      </c>
    </row>
    <row r="210" spans="1:28" s="54" customFormat="1">
      <c r="A210" s="105" t="s">
        <v>516</v>
      </c>
      <c r="B210" s="105">
        <v>5</v>
      </c>
      <c r="C210" s="34">
        <v>1</v>
      </c>
      <c r="D210" s="34">
        <v>2</v>
      </c>
      <c r="E210" s="34">
        <v>1</v>
      </c>
      <c r="F210" s="34">
        <v>1</v>
      </c>
      <c r="G210" s="34">
        <v>1</v>
      </c>
      <c r="H210" s="34"/>
      <c r="I210" s="34"/>
      <c r="J210" s="34">
        <v>1</v>
      </c>
      <c r="K210" s="34"/>
      <c r="L210" s="34"/>
      <c r="M210" s="34"/>
      <c r="N210" s="34"/>
      <c r="O210" s="34"/>
      <c r="P210" s="115"/>
      <c r="Q210" s="34"/>
      <c r="R210" s="110">
        <v>2018</v>
      </c>
      <c r="S210" s="34" t="s">
        <v>734</v>
      </c>
      <c r="T210" s="2" t="s">
        <v>1270</v>
      </c>
      <c r="U210" s="79" t="s">
        <v>517</v>
      </c>
      <c r="V210" s="38" t="s">
        <v>298</v>
      </c>
      <c r="W210" s="34" t="s">
        <v>736</v>
      </c>
      <c r="X210" s="83">
        <v>30000000000</v>
      </c>
      <c r="Y210" s="130" t="s">
        <v>1532</v>
      </c>
      <c r="Z210" s="130" t="s">
        <v>1107</v>
      </c>
      <c r="AA210" s="159" t="s">
        <v>1273</v>
      </c>
    </row>
    <row r="211" spans="1:28" s="54" customFormat="1">
      <c r="A211" s="101" t="s">
        <v>686</v>
      </c>
      <c r="B211" s="101">
        <v>13</v>
      </c>
      <c r="C211" s="34"/>
      <c r="D211" s="34">
        <v>5</v>
      </c>
      <c r="E211" s="34">
        <v>7</v>
      </c>
      <c r="F211" s="34">
        <v>1</v>
      </c>
      <c r="G211" s="34"/>
      <c r="H211" s="34"/>
      <c r="I211" s="34"/>
      <c r="J211" s="34">
        <v>1</v>
      </c>
      <c r="K211" s="34"/>
      <c r="L211" s="34"/>
      <c r="M211" s="34">
        <v>1</v>
      </c>
      <c r="N211" s="34"/>
      <c r="O211" s="34"/>
      <c r="P211" s="115"/>
      <c r="Q211" s="34"/>
      <c r="R211" s="97">
        <v>2018</v>
      </c>
      <c r="S211" s="34" t="s">
        <v>705</v>
      </c>
      <c r="T211" s="34"/>
      <c r="U211" s="34" t="s">
        <v>685</v>
      </c>
      <c r="V211" s="105" t="s">
        <v>707</v>
      </c>
      <c r="W211" s="104" t="s">
        <v>552</v>
      </c>
      <c r="X211" s="94">
        <v>400000000000</v>
      </c>
      <c r="Y211" s="130" t="s">
        <v>933</v>
      </c>
      <c r="Z211" s="34"/>
      <c r="AA211" s="34"/>
    </row>
    <row r="212" spans="1:28" s="54" customFormat="1">
      <c r="A212" s="140" t="s">
        <v>752</v>
      </c>
      <c r="B212" s="140">
        <v>2</v>
      </c>
      <c r="C212" s="54">
        <v>1</v>
      </c>
      <c r="D212" s="54">
        <v>1</v>
      </c>
      <c r="N212" s="54">
        <v>1</v>
      </c>
      <c r="P212" s="115"/>
      <c r="R212" s="119">
        <v>2019</v>
      </c>
      <c r="S212" s="54" t="s">
        <v>755</v>
      </c>
      <c r="U212" s="54" t="s">
        <v>753</v>
      </c>
      <c r="V212" s="54" t="s">
        <v>756</v>
      </c>
      <c r="W212" s="34" t="s">
        <v>754</v>
      </c>
      <c r="X212" s="87">
        <v>2400000000000</v>
      </c>
      <c r="Y212" s="130" t="s">
        <v>789</v>
      </c>
    </row>
    <row r="213" spans="1:28" s="54" customFormat="1">
      <c r="A213" s="140" t="s">
        <v>922</v>
      </c>
      <c r="B213" s="140">
        <v>2</v>
      </c>
      <c r="C213" s="34"/>
      <c r="D213" s="34"/>
      <c r="E213" s="34"/>
      <c r="F213" s="34"/>
      <c r="G213" s="34">
        <v>1</v>
      </c>
      <c r="H213" s="34"/>
      <c r="I213" s="34">
        <v>1</v>
      </c>
      <c r="J213" s="34"/>
      <c r="K213" s="34"/>
      <c r="L213" s="34"/>
      <c r="M213" s="34"/>
      <c r="N213" s="34">
        <v>1</v>
      </c>
      <c r="O213" s="34"/>
      <c r="P213" s="115"/>
      <c r="Q213" s="2" t="s">
        <v>34</v>
      </c>
      <c r="R213" s="119">
        <v>2019</v>
      </c>
      <c r="S213" s="34" t="s">
        <v>923</v>
      </c>
      <c r="T213" s="34"/>
      <c r="U213" s="34"/>
      <c r="V213" s="34" t="s">
        <v>924</v>
      </c>
      <c r="W213" s="54" t="s">
        <v>925</v>
      </c>
      <c r="X213" s="83"/>
      <c r="Y213" s="130" t="s">
        <v>1146</v>
      </c>
      <c r="Z213" s="34"/>
      <c r="AA213" s="34"/>
    </row>
    <row r="214" spans="1:28" s="54" customFormat="1">
      <c r="A214" s="118" t="s">
        <v>781</v>
      </c>
      <c r="B214" s="118">
        <v>3</v>
      </c>
      <c r="C214" s="34"/>
      <c r="D214" s="34"/>
      <c r="E214" s="34">
        <v>1</v>
      </c>
      <c r="F214" s="34">
        <v>1</v>
      </c>
      <c r="G214" s="34"/>
      <c r="H214" s="34"/>
      <c r="I214" s="34">
        <v>1</v>
      </c>
      <c r="J214" s="34">
        <v>1</v>
      </c>
      <c r="K214" s="34"/>
      <c r="L214" s="34"/>
      <c r="M214" s="34"/>
      <c r="N214" s="34">
        <v>1</v>
      </c>
      <c r="O214" s="34"/>
      <c r="P214" s="115"/>
      <c r="Q214" s="34"/>
      <c r="R214" s="119">
        <v>2019</v>
      </c>
      <c r="S214" s="34" t="s">
        <v>782</v>
      </c>
      <c r="T214" s="34"/>
      <c r="U214" s="34" t="s">
        <v>791</v>
      </c>
      <c r="V214" s="38" t="s">
        <v>786</v>
      </c>
      <c r="W214" s="34" t="s">
        <v>788</v>
      </c>
      <c r="X214" s="83">
        <v>200000000000</v>
      </c>
      <c r="Y214" s="130" t="s">
        <v>783</v>
      </c>
      <c r="Z214" s="34"/>
      <c r="AA214" s="34"/>
    </row>
    <row r="215" spans="1:28">
      <c r="A215" s="38" t="s">
        <v>747</v>
      </c>
      <c r="B215" s="38">
        <v>4</v>
      </c>
      <c r="C215" s="54"/>
      <c r="D215" s="54">
        <v>1</v>
      </c>
      <c r="E215" s="54"/>
      <c r="F215" s="54">
        <v>1</v>
      </c>
      <c r="G215" s="54">
        <v>2</v>
      </c>
      <c r="H215" s="54"/>
      <c r="I215" s="54"/>
      <c r="J215" s="54"/>
      <c r="K215" s="54"/>
      <c r="L215" s="54"/>
      <c r="M215" s="54"/>
      <c r="N215" s="54"/>
      <c r="O215" s="54"/>
      <c r="P215" s="115"/>
      <c r="Q215" s="54"/>
      <c r="R215" s="119">
        <v>2019</v>
      </c>
      <c r="S215" s="34" t="s">
        <v>750</v>
      </c>
      <c r="T215" s="54"/>
      <c r="U215" s="54" t="s">
        <v>749</v>
      </c>
      <c r="V215" s="54" t="s">
        <v>648</v>
      </c>
      <c r="W215" s="34" t="s">
        <v>748</v>
      </c>
      <c r="X215" s="107">
        <v>900000000000000</v>
      </c>
      <c r="Y215" s="130" t="s">
        <v>1334</v>
      </c>
      <c r="Z215" s="54"/>
      <c r="AA215" s="54"/>
      <c r="AB215" s="54"/>
    </row>
    <row r="216" spans="1:28">
      <c r="A216" s="105" t="s">
        <v>766</v>
      </c>
      <c r="B216" s="105">
        <v>5</v>
      </c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115"/>
      <c r="Q216" s="54"/>
      <c r="R216" s="119">
        <v>2019</v>
      </c>
      <c r="S216" s="34" t="s">
        <v>765</v>
      </c>
      <c r="T216" s="54"/>
      <c r="U216" s="54"/>
      <c r="V216" s="38" t="s">
        <v>856</v>
      </c>
      <c r="W216" s="34" t="s">
        <v>118</v>
      </c>
      <c r="X216" s="87">
        <v>5700000000000</v>
      </c>
      <c r="Y216" s="130" t="s">
        <v>764</v>
      </c>
      <c r="Z216" s="54"/>
      <c r="AA216" s="54"/>
    </row>
    <row r="217" spans="1:28" s="54" customFormat="1">
      <c r="A217" s="104" t="s">
        <v>767</v>
      </c>
      <c r="B217" s="104">
        <v>6</v>
      </c>
      <c r="P217" s="115"/>
      <c r="R217" s="119">
        <v>2019</v>
      </c>
      <c r="S217" s="34" t="s">
        <v>765</v>
      </c>
      <c r="V217" s="38" t="s">
        <v>856</v>
      </c>
      <c r="W217" s="34" t="s">
        <v>118</v>
      </c>
      <c r="X217" s="87">
        <v>22000000000000</v>
      </c>
      <c r="Y217" s="130" t="s">
        <v>764</v>
      </c>
      <c r="AB217" s="34"/>
    </row>
    <row r="218" spans="1:28" s="54" customFormat="1">
      <c r="A218" s="135" t="s">
        <v>746</v>
      </c>
      <c r="B218" s="135">
        <v>7</v>
      </c>
      <c r="D218" s="54">
        <v>3</v>
      </c>
      <c r="E218" s="54">
        <v>2</v>
      </c>
      <c r="F218" s="54">
        <v>1</v>
      </c>
      <c r="G218" s="54">
        <v>1</v>
      </c>
      <c r="J218" s="54">
        <v>1</v>
      </c>
      <c r="K218" s="54">
        <v>1</v>
      </c>
      <c r="P218" s="115"/>
      <c r="R218" s="119">
        <v>2019</v>
      </c>
      <c r="S218" s="34" t="s">
        <v>751</v>
      </c>
      <c r="U218" s="54" t="s">
        <v>744</v>
      </c>
      <c r="V218" s="54" t="s">
        <v>745</v>
      </c>
      <c r="W218" s="34" t="s">
        <v>695</v>
      </c>
      <c r="X218" s="87">
        <v>1800000000000000</v>
      </c>
      <c r="Y218" s="130" t="s">
        <v>932</v>
      </c>
    </row>
    <row r="219" spans="1:28" s="54" customFormat="1">
      <c r="A219" s="120" t="s">
        <v>792</v>
      </c>
      <c r="B219" s="120">
        <v>8</v>
      </c>
      <c r="C219" s="34"/>
      <c r="D219" s="34">
        <v>4</v>
      </c>
      <c r="E219" s="34">
        <v>1</v>
      </c>
      <c r="F219" s="34">
        <v>2</v>
      </c>
      <c r="G219" s="34">
        <v>1</v>
      </c>
      <c r="H219" s="34"/>
      <c r="I219" s="34"/>
      <c r="J219" s="34">
        <v>1</v>
      </c>
      <c r="K219" s="34"/>
      <c r="L219" s="34"/>
      <c r="M219" s="34"/>
      <c r="N219" s="34"/>
      <c r="O219" s="34"/>
      <c r="P219" s="115"/>
      <c r="Q219" s="34"/>
      <c r="R219" s="119">
        <v>2019</v>
      </c>
      <c r="S219" s="34" t="s">
        <v>785</v>
      </c>
      <c r="T219" s="34"/>
      <c r="U219" s="34" t="s">
        <v>790</v>
      </c>
      <c r="V219" s="38" t="s">
        <v>572</v>
      </c>
      <c r="W219" s="34" t="s">
        <v>787</v>
      </c>
      <c r="X219" s="83">
        <v>2.7E+16</v>
      </c>
      <c r="Y219" s="130" t="s">
        <v>784</v>
      </c>
      <c r="Z219" s="34"/>
      <c r="AA219" s="34"/>
    </row>
    <row r="220" spans="1:28" s="54" customFormat="1">
      <c r="A220" s="105" t="s">
        <v>798</v>
      </c>
      <c r="B220" s="105">
        <v>5</v>
      </c>
      <c r="C220" s="34"/>
      <c r="D220" s="34">
        <v>3</v>
      </c>
      <c r="E220" s="34"/>
      <c r="F220" s="34">
        <v>1</v>
      </c>
      <c r="G220" s="34">
        <v>1</v>
      </c>
      <c r="H220" s="34"/>
      <c r="I220" s="34"/>
      <c r="J220" s="34"/>
      <c r="K220" s="34">
        <v>1</v>
      </c>
      <c r="L220" s="34"/>
      <c r="M220" s="34"/>
      <c r="N220" s="34"/>
      <c r="O220" s="34"/>
      <c r="P220" s="115"/>
      <c r="Q220" s="34"/>
      <c r="R220" s="110">
        <v>2020</v>
      </c>
      <c r="S220" s="34" t="s">
        <v>799</v>
      </c>
      <c r="T220" s="34"/>
      <c r="U220" s="34" t="s">
        <v>800</v>
      </c>
      <c r="V220" s="38" t="s">
        <v>572</v>
      </c>
      <c r="W220" s="34" t="s">
        <v>801</v>
      </c>
      <c r="X220" s="83">
        <v>28000000000000</v>
      </c>
      <c r="Y220" s="75" t="s">
        <v>1147</v>
      </c>
      <c r="Z220" s="34"/>
      <c r="AA220" s="34"/>
    </row>
    <row r="221" spans="1:28" s="54" customFormat="1">
      <c r="A221" s="128" t="s">
        <v>853</v>
      </c>
      <c r="B221" s="128">
        <v>5</v>
      </c>
      <c r="C221" s="34">
        <v>1</v>
      </c>
      <c r="D221" s="34">
        <v>1</v>
      </c>
      <c r="E221" s="34">
        <v>3</v>
      </c>
      <c r="F221" s="34"/>
      <c r="G221" s="34">
        <v>1</v>
      </c>
      <c r="H221" s="34"/>
      <c r="I221" s="34"/>
      <c r="J221" s="34"/>
      <c r="K221" s="34"/>
      <c r="L221" s="34"/>
      <c r="M221" s="34"/>
      <c r="N221" s="34">
        <v>1</v>
      </c>
      <c r="O221" s="34"/>
      <c r="P221" s="115"/>
      <c r="Q221" s="34"/>
      <c r="R221" s="110">
        <v>2020</v>
      </c>
      <c r="S221" s="34" t="s">
        <v>854</v>
      </c>
      <c r="T221" s="34"/>
      <c r="U221" s="34"/>
      <c r="V221" s="38" t="s">
        <v>856</v>
      </c>
      <c r="W221" s="104" t="s">
        <v>552</v>
      </c>
      <c r="X221" s="83">
        <v>210000000000</v>
      </c>
      <c r="Y221" s="130" t="s">
        <v>1148</v>
      </c>
      <c r="Z221" s="34"/>
      <c r="AA221" s="34"/>
    </row>
    <row r="222" spans="1:28" s="54" customFormat="1">
      <c r="A222" s="136" t="s">
        <v>819</v>
      </c>
      <c r="B222" s="136">
        <v>7</v>
      </c>
      <c r="C222" s="34"/>
      <c r="D222" s="34">
        <v>1</v>
      </c>
      <c r="E222" s="34">
        <v>5</v>
      </c>
      <c r="F222" s="34">
        <v>1</v>
      </c>
      <c r="G222" s="34"/>
      <c r="H222" s="34"/>
      <c r="I222" s="34"/>
      <c r="J222" s="34">
        <v>1</v>
      </c>
      <c r="K222" s="34"/>
      <c r="L222" s="34"/>
      <c r="M222" s="34"/>
      <c r="N222" s="34">
        <v>1</v>
      </c>
      <c r="O222" s="34"/>
      <c r="P222" s="115"/>
      <c r="Q222" s="34"/>
      <c r="R222" s="110">
        <v>2020</v>
      </c>
      <c r="S222" s="34" t="s">
        <v>820</v>
      </c>
      <c r="T222" s="34" t="s">
        <v>1471</v>
      </c>
      <c r="U222" s="34"/>
      <c r="V222" s="40" t="s">
        <v>1754</v>
      </c>
      <c r="W222" s="104" t="s">
        <v>552</v>
      </c>
      <c r="X222" s="83">
        <v>329000000000</v>
      </c>
      <c r="Y222" s="75" t="s">
        <v>1105</v>
      </c>
      <c r="Z222" s="75" t="s">
        <v>1178</v>
      </c>
      <c r="AA222" s="75"/>
    </row>
    <row r="223" spans="1:28" s="54" customFormat="1">
      <c r="A223" s="136" t="s">
        <v>823</v>
      </c>
      <c r="B223" s="136">
        <v>7</v>
      </c>
      <c r="C223" s="34"/>
      <c r="D223" s="34">
        <v>3</v>
      </c>
      <c r="E223" s="34">
        <v>3</v>
      </c>
      <c r="F223" s="34">
        <v>1</v>
      </c>
      <c r="G223" s="34"/>
      <c r="H223" s="34"/>
      <c r="I223" s="34"/>
      <c r="J223" s="34">
        <v>1</v>
      </c>
      <c r="K223" s="34"/>
      <c r="L223" s="34"/>
      <c r="M223" s="34"/>
      <c r="N223" s="34"/>
      <c r="O223" s="34"/>
      <c r="P223" s="115"/>
      <c r="Q223" s="34"/>
      <c r="R223" s="110">
        <v>2020</v>
      </c>
      <c r="S223" s="34" t="s">
        <v>1179</v>
      </c>
      <c r="T223" s="34"/>
      <c r="U223" s="34" t="s">
        <v>825</v>
      </c>
      <c r="V223" s="38" t="s">
        <v>572</v>
      </c>
      <c r="W223" s="34" t="s">
        <v>824</v>
      </c>
      <c r="X223" s="83">
        <v>24000000000000</v>
      </c>
      <c r="Y223" s="130" t="s">
        <v>826</v>
      </c>
      <c r="Z223" s="34"/>
      <c r="AA223" s="34"/>
    </row>
    <row r="224" spans="1:28" s="54" customFormat="1">
      <c r="A224" s="127" t="s">
        <v>822</v>
      </c>
      <c r="B224" s="127">
        <v>8</v>
      </c>
      <c r="C224" s="34"/>
      <c r="D224" s="34">
        <v>3</v>
      </c>
      <c r="E224" s="34">
        <v>4</v>
      </c>
      <c r="F224" s="34">
        <v>1</v>
      </c>
      <c r="G224" s="34"/>
      <c r="H224" s="34"/>
      <c r="I224" s="34"/>
      <c r="J224" s="34">
        <v>1</v>
      </c>
      <c r="K224" s="34"/>
      <c r="L224" s="34"/>
      <c r="M224" s="34"/>
      <c r="N224" s="34"/>
      <c r="O224" s="34"/>
      <c r="P224" s="115"/>
      <c r="Q224" s="34"/>
      <c r="R224" s="110">
        <v>2020</v>
      </c>
      <c r="S224" s="34" t="s">
        <v>903</v>
      </c>
      <c r="T224" s="34" t="s">
        <v>1755</v>
      </c>
      <c r="U224" s="34" t="s">
        <v>821</v>
      </c>
      <c r="V224" s="40" t="s">
        <v>1754</v>
      </c>
      <c r="W224" s="104" t="s">
        <v>552</v>
      </c>
      <c r="X224" s="83">
        <v>921000000000</v>
      </c>
      <c r="Y224" s="75" t="s">
        <v>1106</v>
      </c>
      <c r="Z224" s="75" t="s">
        <v>1753</v>
      </c>
      <c r="AA224" s="34"/>
    </row>
    <row r="225" spans="1:31" s="54" customFormat="1">
      <c r="A225" s="101" t="s">
        <v>802</v>
      </c>
      <c r="B225" s="101">
        <v>11</v>
      </c>
      <c r="C225" s="34"/>
      <c r="D225" s="34">
        <v>6</v>
      </c>
      <c r="E225" s="34">
        <v>3</v>
      </c>
      <c r="F225" s="34"/>
      <c r="G225" s="34">
        <v>2</v>
      </c>
      <c r="H225" s="34"/>
      <c r="I225" s="34"/>
      <c r="J225" s="34"/>
      <c r="K225" s="34">
        <v>1</v>
      </c>
      <c r="L225" s="34">
        <v>1</v>
      </c>
      <c r="M225" s="34"/>
      <c r="N225" s="34"/>
      <c r="O225" s="34"/>
      <c r="P225" s="115"/>
      <c r="Q225" s="34"/>
      <c r="R225" s="110">
        <v>2020</v>
      </c>
      <c r="S225" s="34" t="s">
        <v>804</v>
      </c>
      <c r="T225" s="34"/>
      <c r="U225" s="34" t="s">
        <v>803</v>
      </c>
      <c r="V225" s="54" t="s">
        <v>648</v>
      </c>
      <c r="W225" s="34" t="s">
        <v>1188</v>
      </c>
      <c r="X225" s="83">
        <v>1.2E+16</v>
      </c>
      <c r="Y225" s="75" t="s">
        <v>1150</v>
      </c>
      <c r="Z225" s="34"/>
      <c r="AA225" s="34"/>
    </row>
    <row r="226" spans="1:31" s="54" customFormat="1">
      <c r="A226" s="127" t="s">
        <v>858</v>
      </c>
      <c r="B226" s="127">
        <v>8</v>
      </c>
      <c r="C226" s="34">
        <v>1</v>
      </c>
      <c r="D226" s="34">
        <v>2</v>
      </c>
      <c r="E226" s="34">
        <v>5</v>
      </c>
      <c r="F226" s="34">
        <v>1</v>
      </c>
      <c r="G226" s="34"/>
      <c r="H226" s="34"/>
      <c r="I226" s="34"/>
      <c r="J226" s="34">
        <v>1</v>
      </c>
      <c r="K226" s="34"/>
      <c r="L226" s="34"/>
      <c r="M226" s="34"/>
      <c r="N226" s="34">
        <v>1</v>
      </c>
      <c r="O226" s="34"/>
      <c r="P226" s="115"/>
      <c r="Q226" s="34"/>
      <c r="R226" s="110">
        <v>2020</v>
      </c>
      <c r="S226" s="34" t="s">
        <v>859</v>
      </c>
      <c r="T226" s="34"/>
      <c r="U226" s="34" t="s">
        <v>860</v>
      </c>
      <c r="V226" s="38" t="s">
        <v>861</v>
      </c>
      <c r="W226" s="104" t="s">
        <v>552</v>
      </c>
      <c r="X226" s="83">
        <v>90000000000</v>
      </c>
      <c r="Y226" s="130" t="s">
        <v>1149</v>
      </c>
      <c r="Z226" s="75" t="s">
        <v>1306</v>
      </c>
      <c r="AA226" s="34"/>
    </row>
    <row r="227" spans="1:31" s="54" customFormat="1">
      <c r="A227" s="125" t="s">
        <v>880</v>
      </c>
      <c r="B227" s="125">
        <v>9</v>
      </c>
      <c r="C227" s="34"/>
      <c r="D227" s="34">
        <v>6</v>
      </c>
      <c r="E227" s="34">
        <v>3</v>
      </c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115"/>
      <c r="Q227" s="34"/>
      <c r="R227" s="124">
        <v>2021</v>
      </c>
      <c r="S227" s="34" t="s">
        <v>876</v>
      </c>
      <c r="T227" s="34"/>
      <c r="U227" s="34" t="s">
        <v>879</v>
      </c>
      <c r="V227" s="54" t="s">
        <v>648</v>
      </c>
      <c r="W227" s="34" t="s">
        <v>875</v>
      </c>
      <c r="X227" s="83">
        <v>4.2E+16</v>
      </c>
      <c r="Y227" s="130" t="s">
        <v>874</v>
      </c>
      <c r="Z227" s="34"/>
      <c r="AA227" s="34"/>
    </row>
    <row r="228" spans="1:31" s="54" customFormat="1">
      <c r="A228" s="127" t="s">
        <v>878</v>
      </c>
      <c r="B228" s="127">
        <v>8</v>
      </c>
      <c r="C228" s="34"/>
      <c r="D228" s="34">
        <v>4</v>
      </c>
      <c r="E228" s="34">
        <v>3</v>
      </c>
      <c r="F228" s="34"/>
      <c r="G228" s="34">
        <v>1</v>
      </c>
      <c r="H228" s="34"/>
      <c r="I228" s="34"/>
      <c r="J228" s="34"/>
      <c r="K228" s="34"/>
      <c r="L228" s="34"/>
      <c r="M228" s="34"/>
      <c r="N228" s="34"/>
      <c r="O228" s="34"/>
      <c r="P228" s="115"/>
      <c r="Q228" s="34"/>
      <c r="R228" s="124">
        <v>2021</v>
      </c>
      <c r="S228" s="34" t="s">
        <v>876</v>
      </c>
      <c r="T228" s="34"/>
      <c r="U228" s="34" t="s">
        <v>877</v>
      </c>
      <c r="V228" s="54" t="s">
        <v>648</v>
      </c>
      <c r="W228" s="34" t="s">
        <v>875</v>
      </c>
      <c r="X228" s="83">
        <v>340000000000000</v>
      </c>
      <c r="Y228" s="130" t="s">
        <v>874</v>
      </c>
      <c r="Z228" s="34"/>
      <c r="AA228" s="34"/>
    </row>
    <row r="229" spans="1:31" s="54" customFormat="1">
      <c r="A229" s="128" t="s">
        <v>894</v>
      </c>
      <c r="B229" s="128">
        <v>5</v>
      </c>
      <c r="C229" s="34">
        <v>1</v>
      </c>
      <c r="D229" s="34">
        <v>1</v>
      </c>
      <c r="E229" s="34">
        <v>3</v>
      </c>
      <c r="F229" s="34"/>
      <c r="G229" s="34"/>
      <c r="H229" s="34">
        <v>1</v>
      </c>
      <c r="I229" s="34"/>
      <c r="J229" s="34"/>
      <c r="K229" s="34"/>
      <c r="L229" s="34"/>
      <c r="M229" s="34"/>
      <c r="N229" s="34">
        <v>1</v>
      </c>
      <c r="O229" s="34"/>
      <c r="P229" s="115"/>
      <c r="Q229" s="34"/>
      <c r="R229" s="124">
        <v>2021</v>
      </c>
      <c r="S229" s="34" t="s">
        <v>895</v>
      </c>
      <c r="T229" s="34"/>
      <c r="U229" s="34"/>
      <c r="V229" s="38" t="s">
        <v>861</v>
      </c>
      <c r="W229" s="104" t="s">
        <v>552</v>
      </c>
      <c r="X229" s="83">
        <v>200000000000</v>
      </c>
      <c r="Y229" s="75" t="s">
        <v>1151</v>
      </c>
      <c r="Z229" s="34"/>
      <c r="AA229" s="34"/>
    </row>
    <row r="230" spans="1:31" s="54" customFormat="1">
      <c r="A230" s="126" t="s">
        <v>889</v>
      </c>
      <c r="B230" s="126">
        <v>6</v>
      </c>
      <c r="C230" s="34">
        <v>1</v>
      </c>
      <c r="D230" s="34">
        <v>3</v>
      </c>
      <c r="E230" s="34">
        <v>2</v>
      </c>
      <c r="F230" s="34"/>
      <c r="G230" s="34">
        <v>1</v>
      </c>
      <c r="H230" s="34"/>
      <c r="I230" s="34"/>
      <c r="J230" s="34"/>
      <c r="K230" s="34"/>
      <c r="L230" s="34"/>
      <c r="M230" s="34"/>
      <c r="N230" s="34"/>
      <c r="O230" s="34"/>
      <c r="P230" s="115"/>
      <c r="Q230" s="34"/>
      <c r="R230" s="124">
        <v>2021</v>
      </c>
      <c r="S230" s="34" t="s">
        <v>890</v>
      </c>
      <c r="T230" s="34"/>
      <c r="U230" s="34" t="s">
        <v>891</v>
      </c>
      <c r="V230" s="38" t="s">
        <v>856</v>
      </c>
      <c r="W230" s="54" t="s">
        <v>892</v>
      </c>
      <c r="X230" s="83">
        <v>320000000000</v>
      </c>
      <c r="Y230" s="75" t="s">
        <v>1152</v>
      </c>
      <c r="Z230" s="34"/>
      <c r="AA230" s="34"/>
    </row>
    <row r="231" spans="1:31" s="54" customFormat="1">
      <c r="A231" s="127" t="s">
        <v>910</v>
      </c>
      <c r="B231" s="127">
        <v>8</v>
      </c>
      <c r="C231" s="34"/>
      <c r="D231" s="34">
        <v>4</v>
      </c>
      <c r="E231" s="34">
        <v>4</v>
      </c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115"/>
      <c r="Q231" s="34"/>
      <c r="R231" s="124">
        <v>2021</v>
      </c>
      <c r="S231" s="34" t="s">
        <v>911</v>
      </c>
      <c r="T231" s="34"/>
      <c r="U231" s="34" t="s">
        <v>915</v>
      </c>
      <c r="V231" s="38" t="s">
        <v>861</v>
      </c>
      <c r="W231" s="104" t="s">
        <v>552</v>
      </c>
      <c r="X231" s="83">
        <v>12000000000000</v>
      </c>
      <c r="Y231" s="75" t="s">
        <v>1154</v>
      </c>
      <c r="Z231" s="34"/>
      <c r="AA231" s="34"/>
    </row>
    <row r="232" spans="1:31" s="54" customFormat="1">
      <c r="A232" s="126" t="s">
        <v>920</v>
      </c>
      <c r="B232" s="126">
        <v>6</v>
      </c>
      <c r="C232" s="34"/>
      <c r="D232" s="34">
        <v>3</v>
      </c>
      <c r="E232" s="34">
        <v>3</v>
      </c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115"/>
      <c r="Q232" s="34"/>
      <c r="R232" s="124">
        <v>2021</v>
      </c>
      <c r="S232" s="34" t="s">
        <v>913</v>
      </c>
      <c r="T232" s="34"/>
      <c r="U232" s="34" t="s">
        <v>919</v>
      </c>
      <c r="V232" s="38" t="s">
        <v>861</v>
      </c>
      <c r="W232" s="104" t="s">
        <v>552</v>
      </c>
      <c r="X232" s="83">
        <v>87000000000000</v>
      </c>
      <c r="Y232" s="75" t="s">
        <v>1153</v>
      </c>
      <c r="Z232" s="75" t="s">
        <v>1311</v>
      </c>
      <c r="AA232" s="34"/>
    </row>
    <row r="233" spans="1:31" s="54" customFormat="1">
      <c r="A233" s="125" t="s">
        <v>918</v>
      </c>
      <c r="B233" s="125">
        <v>9</v>
      </c>
      <c r="C233" s="34"/>
      <c r="D233" s="34">
        <v>4</v>
      </c>
      <c r="E233" s="34">
        <v>5</v>
      </c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115"/>
      <c r="Q233" s="34"/>
      <c r="R233" s="124">
        <v>2021</v>
      </c>
      <c r="S233" s="34" t="s">
        <v>912</v>
      </c>
      <c r="T233" s="34"/>
      <c r="U233" s="34" t="s">
        <v>917</v>
      </c>
      <c r="V233" s="38" t="s">
        <v>861</v>
      </c>
      <c r="W233" s="104" t="s">
        <v>552</v>
      </c>
      <c r="X233" s="83">
        <v>12000000000000</v>
      </c>
      <c r="Y233" s="75" t="s">
        <v>1155</v>
      </c>
      <c r="Z233" s="34"/>
      <c r="AA233" s="34"/>
      <c r="AC233" s="34"/>
      <c r="AD233" s="34"/>
      <c r="AE233" s="83"/>
    </row>
    <row r="234" spans="1:31" s="54" customFormat="1">
      <c r="A234" s="138" t="s">
        <v>926</v>
      </c>
      <c r="B234" s="138">
        <v>3</v>
      </c>
      <c r="C234" s="34"/>
      <c r="D234" s="34"/>
      <c r="E234" s="34">
        <v>1</v>
      </c>
      <c r="F234" s="34">
        <v>1</v>
      </c>
      <c r="G234" s="34"/>
      <c r="H234" s="34">
        <v>1</v>
      </c>
      <c r="I234" s="34"/>
      <c r="J234" s="34"/>
      <c r="K234" s="34"/>
      <c r="L234" s="34"/>
      <c r="M234" s="34"/>
      <c r="N234" s="34">
        <v>1</v>
      </c>
      <c r="O234" s="34"/>
      <c r="P234" s="115"/>
      <c r="Q234" s="34"/>
      <c r="R234" s="124">
        <v>2021</v>
      </c>
      <c r="S234" s="34" t="s">
        <v>927</v>
      </c>
      <c r="T234" s="34"/>
      <c r="U234" s="34"/>
      <c r="V234" s="38" t="s">
        <v>861</v>
      </c>
      <c r="W234" s="104" t="s">
        <v>552</v>
      </c>
      <c r="X234" s="83">
        <v>780000000000</v>
      </c>
      <c r="Y234" s="130" t="s">
        <v>1159</v>
      </c>
      <c r="Z234" s="34"/>
      <c r="AA234" s="34"/>
    </row>
    <row r="235" spans="1:31" s="54" customFormat="1">
      <c r="A235" s="38" t="s">
        <v>928</v>
      </c>
      <c r="B235" s="38">
        <v>4</v>
      </c>
      <c r="C235" s="34"/>
      <c r="D235" s="34">
        <v>1</v>
      </c>
      <c r="E235" s="34">
        <v>2</v>
      </c>
      <c r="F235" s="34"/>
      <c r="G235" s="34"/>
      <c r="H235" s="34">
        <v>1</v>
      </c>
      <c r="I235" s="34"/>
      <c r="J235" s="34"/>
      <c r="K235" s="34"/>
      <c r="L235" s="34"/>
      <c r="M235" s="34"/>
      <c r="N235" s="34">
        <v>1</v>
      </c>
      <c r="O235" s="34"/>
      <c r="P235" s="115"/>
      <c r="Q235" s="34"/>
      <c r="R235" s="124">
        <v>2021</v>
      </c>
      <c r="S235" s="34" t="s">
        <v>927</v>
      </c>
      <c r="T235" s="34"/>
      <c r="U235" s="34"/>
      <c r="V235" s="38" t="s">
        <v>861</v>
      </c>
      <c r="W235" s="104" t="s">
        <v>552</v>
      </c>
      <c r="X235" s="83">
        <v>680000000000</v>
      </c>
      <c r="Y235" s="130" t="s">
        <v>1159</v>
      </c>
      <c r="Z235" s="34"/>
      <c r="AA235" s="34"/>
    </row>
    <row r="236" spans="1:31" s="54" customFormat="1">
      <c r="A236" s="104" t="s">
        <v>1162</v>
      </c>
      <c r="B236" s="104">
        <v>6</v>
      </c>
      <c r="C236" s="34"/>
      <c r="D236" s="34">
        <v>1</v>
      </c>
      <c r="E236" s="34">
        <v>3</v>
      </c>
      <c r="F236" s="34"/>
      <c r="G236" s="34"/>
      <c r="H236" s="34">
        <v>1</v>
      </c>
      <c r="I236" s="34"/>
      <c r="J236" s="34"/>
      <c r="K236" s="34"/>
      <c r="L236" s="34"/>
      <c r="M236" s="34"/>
      <c r="N236" s="34"/>
      <c r="O236" s="34"/>
      <c r="P236" s="115"/>
      <c r="Q236" s="34"/>
      <c r="R236" s="124">
        <v>2021</v>
      </c>
      <c r="S236" s="34" t="s">
        <v>927</v>
      </c>
      <c r="T236" s="34"/>
      <c r="U236" s="34"/>
      <c r="V236" s="38" t="s">
        <v>861</v>
      </c>
      <c r="W236" s="104" t="s">
        <v>552</v>
      </c>
      <c r="X236" s="83">
        <v>370000000000</v>
      </c>
      <c r="Y236" s="130" t="s">
        <v>1159</v>
      </c>
      <c r="Z236" s="34"/>
      <c r="AA236" s="34"/>
    </row>
    <row r="237" spans="1:31" s="54" customFormat="1">
      <c r="A237" s="105" t="s">
        <v>1160</v>
      </c>
      <c r="B237" s="105">
        <v>5</v>
      </c>
      <c r="C237" s="34"/>
      <c r="D237" s="34">
        <v>2</v>
      </c>
      <c r="E237" s="34">
        <v>2</v>
      </c>
      <c r="F237" s="34"/>
      <c r="G237" s="34"/>
      <c r="H237" s="34">
        <v>1</v>
      </c>
      <c r="I237" s="34"/>
      <c r="J237" s="34"/>
      <c r="K237" s="34"/>
      <c r="L237" s="34"/>
      <c r="M237" s="34"/>
      <c r="N237" s="34"/>
      <c r="O237" s="34"/>
      <c r="P237" s="115"/>
      <c r="Q237" s="34"/>
      <c r="R237" s="124">
        <v>2021</v>
      </c>
      <c r="S237" s="34" t="s">
        <v>927</v>
      </c>
      <c r="T237" s="34"/>
      <c r="U237" s="34" t="s">
        <v>1161</v>
      </c>
      <c r="V237" s="38" t="s">
        <v>861</v>
      </c>
      <c r="W237" s="104" t="s">
        <v>552</v>
      </c>
      <c r="X237" s="83">
        <v>780000000000</v>
      </c>
      <c r="Y237" s="130" t="s">
        <v>1159</v>
      </c>
      <c r="Z237" s="34"/>
      <c r="AA237" s="34"/>
    </row>
    <row r="238" spans="1:31" s="54" customFormat="1">
      <c r="A238" s="105" t="s">
        <v>1163</v>
      </c>
      <c r="B238" s="105">
        <v>5</v>
      </c>
      <c r="C238" s="34"/>
      <c r="D238" s="34"/>
      <c r="E238" s="34">
        <v>4</v>
      </c>
      <c r="F238" s="34"/>
      <c r="G238" s="34"/>
      <c r="H238" s="34">
        <v>1</v>
      </c>
      <c r="I238" s="34"/>
      <c r="J238" s="34"/>
      <c r="K238" s="34"/>
      <c r="L238" s="34"/>
      <c r="M238" s="34"/>
      <c r="N238" s="34"/>
      <c r="O238" s="34"/>
      <c r="P238" s="115"/>
      <c r="Q238" s="34"/>
      <c r="R238" s="124">
        <v>2021</v>
      </c>
      <c r="S238" s="34" t="s">
        <v>927</v>
      </c>
      <c r="T238" s="34"/>
      <c r="U238" s="34"/>
      <c r="V238" s="38" t="s">
        <v>861</v>
      </c>
      <c r="W238" s="104" t="s">
        <v>552</v>
      </c>
      <c r="X238" s="83">
        <v>38000000000</v>
      </c>
      <c r="Y238" s="130" t="s">
        <v>1159</v>
      </c>
      <c r="Z238" s="34"/>
      <c r="AA238" s="34"/>
    </row>
    <row r="239" spans="1:31" s="54" customFormat="1">
      <c r="A239" s="105" t="s">
        <v>1164</v>
      </c>
      <c r="B239" s="105">
        <v>5</v>
      </c>
      <c r="C239" s="34"/>
      <c r="D239" s="34">
        <v>2</v>
      </c>
      <c r="E239" s="34">
        <v>1</v>
      </c>
      <c r="F239" s="34"/>
      <c r="G239" s="34">
        <v>1</v>
      </c>
      <c r="H239" s="34">
        <v>1</v>
      </c>
      <c r="I239" s="34"/>
      <c r="J239" s="34"/>
      <c r="K239" s="34"/>
      <c r="L239" s="34"/>
      <c r="M239" s="34"/>
      <c r="N239" s="34"/>
      <c r="O239" s="34"/>
      <c r="P239" s="115"/>
      <c r="Q239" s="34"/>
      <c r="R239" s="124">
        <v>2021</v>
      </c>
      <c r="S239" s="34" t="s">
        <v>1165</v>
      </c>
      <c r="T239" s="34"/>
      <c r="U239" s="34" t="s">
        <v>1167</v>
      </c>
      <c r="V239" s="38" t="s">
        <v>856</v>
      </c>
      <c r="W239" s="34" t="s">
        <v>1166</v>
      </c>
      <c r="X239" s="83">
        <v>16000000000000</v>
      </c>
      <c r="Y239" s="130" t="s">
        <v>1176</v>
      </c>
      <c r="Z239" s="146" t="s">
        <v>1509</v>
      </c>
      <c r="AA239" s="34"/>
    </row>
    <row r="240" spans="1:31" s="54" customFormat="1">
      <c r="A240" s="133" t="s">
        <v>1184</v>
      </c>
      <c r="B240" s="101">
        <v>17</v>
      </c>
      <c r="C240" s="34"/>
      <c r="D240" s="34">
        <v>8</v>
      </c>
      <c r="E240" s="34">
        <v>9</v>
      </c>
      <c r="F240" s="34"/>
      <c r="G240" s="34"/>
      <c r="H240" s="34"/>
      <c r="I240" s="34"/>
      <c r="J240" s="34"/>
      <c r="K240" s="34"/>
      <c r="L240" s="34"/>
      <c r="M240" s="34">
        <v>2</v>
      </c>
      <c r="N240" s="132" t="s">
        <v>1189</v>
      </c>
      <c r="O240" s="132"/>
      <c r="P240" s="115"/>
      <c r="Q240" s="34"/>
      <c r="R240" s="124">
        <v>2021</v>
      </c>
      <c r="S240" s="34" t="s">
        <v>1194</v>
      </c>
      <c r="T240" s="34"/>
      <c r="U240" s="34" t="s">
        <v>1185</v>
      </c>
      <c r="V240" s="38" t="s">
        <v>861</v>
      </c>
      <c r="W240" s="104" t="s">
        <v>552</v>
      </c>
      <c r="X240" s="83">
        <v>20000000000000</v>
      </c>
      <c r="Y240" s="130" t="s">
        <v>1186</v>
      </c>
      <c r="Z240" s="75" t="s">
        <v>1193</v>
      </c>
      <c r="AA240" s="34"/>
    </row>
    <row r="241" spans="1:28" s="54" customFormat="1">
      <c r="A241" s="133" t="s">
        <v>1182</v>
      </c>
      <c r="B241" s="101">
        <v>11</v>
      </c>
      <c r="C241" s="34"/>
      <c r="D241" s="34">
        <v>6</v>
      </c>
      <c r="E241" s="34">
        <v>5</v>
      </c>
      <c r="F241" s="34"/>
      <c r="G241" s="34"/>
      <c r="H241" s="34"/>
      <c r="I241" s="34"/>
      <c r="J241" s="34"/>
      <c r="K241" s="34"/>
      <c r="L241" s="34"/>
      <c r="M241" s="34">
        <v>1</v>
      </c>
      <c r="N241" s="34"/>
      <c r="O241" s="34"/>
      <c r="P241" s="115"/>
      <c r="Q241" s="34"/>
      <c r="R241" s="124">
        <v>2021</v>
      </c>
      <c r="S241" s="34" t="s">
        <v>1187</v>
      </c>
      <c r="T241" s="34"/>
      <c r="U241" s="34" t="s">
        <v>1183</v>
      </c>
      <c r="V241" s="38" t="s">
        <v>861</v>
      </c>
      <c r="W241" s="104" t="s">
        <v>552</v>
      </c>
      <c r="X241" s="83">
        <v>20000000000000</v>
      </c>
      <c r="Y241" s="130" t="s">
        <v>1186</v>
      </c>
      <c r="Z241" s="34"/>
      <c r="AA241" s="34"/>
    </row>
    <row r="242" spans="1:28" s="54" customFormat="1">
      <c r="A242" s="137" t="s">
        <v>1180</v>
      </c>
      <c r="B242" s="95">
        <v>7</v>
      </c>
      <c r="C242" s="34"/>
      <c r="D242" s="34">
        <v>2</v>
      </c>
      <c r="E242" s="34">
        <v>5</v>
      </c>
      <c r="F242" s="34"/>
      <c r="G242" s="34"/>
      <c r="H242" s="34"/>
      <c r="I242" s="34"/>
      <c r="J242" s="34"/>
      <c r="K242" s="34"/>
      <c r="L242" s="34"/>
      <c r="M242" s="34">
        <v>1</v>
      </c>
      <c r="N242" s="34"/>
      <c r="O242" s="34"/>
      <c r="P242" s="115"/>
      <c r="Q242" s="34"/>
      <c r="R242" s="124">
        <v>2021</v>
      </c>
      <c r="S242" s="34" t="s">
        <v>1187</v>
      </c>
      <c r="T242" s="34"/>
      <c r="U242" s="34" t="s">
        <v>1181</v>
      </c>
      <c r="V242" s="38" t="s">
        <v>861</v>
      </c>
      <c r="W242" s="104" t="s">
        <v>552</v>
      </c>
      <c r="X242" s="83">
        <v>310000000000</v>
      </c>
      <c r="Y242" s="130" t="s">
        <v>1186</v>
      </c>
      <c r="Z242" s="34"/>
      <c r="AA242" s="34"/>
    </row>
    <row r="243" spans="1:28" s="54" customFormat="1">
      <c r="A243" s="105" t="s">
        <v>1168</v>
      </c>
      <c r="B243" s="105">
        <v>5</v>
      </c>
      <c r="C243" s="34"/>
      <c r="D243" s="34">
        <v>1</v>
      </c>
      <c r="E243" s="34">
        <v>2</v>
      </c>
      <c r="F243" s="34">
        <v>1</v>
      </c>
      <c r="G243" s="34"/>
      <c r="H243" s="34">
        <v>1</v>
      </c>
      <c r="I243" s="34"/>
      <c r="J243" s="34">
        <v>1</v>
      </c>
      <c r="K243" s="34"/>
      <c r="L243" s="34"/>
      <c r="M243" s="34"/>
      <c r="N243" s="34"/>
      <c r="O243" s="34"/>
      <c r="P243" s="115"/>
      <c r="Q243" s="34"/>
      <c r="R243" s="124">
        <v>2021</v>
      </c>
      <c r="S243" s="34" t="s">
        <v>1172</v>
      </c>
      <c r="T243" s="34"/>
      <c r="U243" s="34" t="s">
        <v>1170</v>
      </c>
      <c r="V243" s="38" t="s">
        <v>861</v>
      </c>
      <c r="W243" s="104" t="s">
        <v>552</v>
      </c>
      <c r="X243" s="83">
        <v>1300000000000</v>
      </c>
      <c r="Y243" s="130" t="s">
        <v>1177</v>
      </c>
      <c r="Z243" s="34"/>
      <c r="AA243" s="34"/>
    </row>
    <row r="244" spans="1:28" s="54" customFormat="1">
      <c r="A244" s="104" t="s">
        <v>1169</v>
      </c>
      <c r="B244" s="104">
        <v>6</v>
      </c>
      <c r="C244" s="34"/>
      <c r="D244" s="34">
        <v>2</v>
      </c>
      <c r="E244" s="34">
        <v>3</v>
      </c>
      <c r="F244" s="34"/>
      <c r="G244" s="34"/>
      <c r="H244" s="34">
        <v>1</v>
      </c>
      <c r="I244" s="34"/>
      <c r="J244" s="34"/>
      <c r="K244" s="34"/>
      <c r="L244" s="34"/>
      <c r="M244" s="34"/>
      <c r="N244" s="34"/>
      <c r="O244" s="34"/>
      <c r="P244" s="115"/>
      <c r="Q244" s="34"/>
      <c r="R244" s="124">
        <v>2021</v>
      </c>
      <c r="S244" s="34" t="s">
        <v>1172</v>
      </c>
      <c r="T244" s="34"/>
      <c r="U244" s="34" t="s">
        <v>1171</v>
      </c>
      <c r="V244" s="38" t="s">
        <v>861</v>
      </c>
      <c r="W244" s="104" t="s">
        <v>552</v>
      </c>
      <c r="X244" s="83">
        <v>320000000000</v>
      </c>
      <c r="Y244" s="130" t="s">
        <v>1177</v>
      </c>
      <c r="Z244" s="34"/>
      <c r="AA244" s="34"/>
    </row>
    <row r="245" spans="1:28" s="54" customFormat="1">
      <c r="A245" s="125" t="s">
        <v>882</v>
      </c>
      <c r="B245" s="125">
        <v>9</v>
      </c>
      <c r="C245" s="34"/>
      <c r="D245" s="34">
        <v>3</v>
      </c>
      <c r="E245" s="34">
        <v>5</v>
      </c>
      <c r="F245" s="34">
        <v>1</v>
      </c>
      <c r="G245" s="34"/>
      <c r="H245" s="34"/>
      <c r="I245" s="34"/>
      <c r="J245" s="34">
        <v>1</v>
      </c>
      <c r="K245" s="34"/>
      <c r="L245" s="34"/>
      <c r="M245" s="34"/>
      <c r="N245" s="34"/>
      <c r="O245" s="34"/>
      <c r="P245" s="115"/>
      <c r="Q245" s="34"/>
      <c r="R245" s="124">
        <v>2021</v>
      </c>
      <c r="S245" s="34" t="s">
        <v>885</v>
      </c>
      <c r="T245" s="34"/>
      <c r="U245" s="34" t="s">
        <v>881</v>
      </c>
      <c r="V245" s="40" t="s">
        <v>563</v>
      </c>
      <c r="W245" s="104" t="s">
        <v>552</v>
      </c>
      <c r="X245" s="83">
        <v>300000000000</v>
      </c>
      <c r="Y245" s="130" t="s">
        <v>886</v>
      </c>
      <c r="Z245" s="34"/>
      <c r="AA245" s="34"/>
    </row>
    <row r="246" spans="1:28" s="54" customFormat="1">
      <c r="A246" s="125" t="s">
        <v>884</v>
      </c>
      <c r="B246" s="125">
        <v>9</v>
      </c>
      <c r="C246" s="34"/>
      <c r="D246" s="34">
        <v>3</v>
      </c>
      <c r="E246" s="34">
        <v>5</v>
      </c>
      <c r="F246" s="34">
        <v>1</v>
      </c>
      <c r="G246" s="34"/>
      <c r="H246" s="34"/>
      <c r="I246" s="34"/>
      <c r="J246" s="34">
        <v>1</v>
      </c>
      <c r="K246" s="34"/>
      <c r="L246" s="34"/>
      <c r="M246" s="34"/>
      <c r="N246" s="34"/>
      <c r="O246" s="34"/>
      <c r="P246" s="115"/>
      <c r="Q246" s="34"/>
      <c r="R246" s="124">
        <v>2021</v>
      </c>
      <c r="S246" s="34" t="s">
        <v>885</v>
      </c>
      <c r="T246" s="34"/>
      <c r="U246" s="34" t="s">
        <v>883</v>
      </c>
      <c r="V246" s="40" t="s">
        <v>563</v>
      </c>
      <c r="W246" s="104" t="s">
        <v>552</v>
      </c>
      <c r="X246" s="83">
        <v>200000000000</v>
      </c>
      <c r="Y246" s="130" t="s">
        <v>886</v>
      </c>
      <c r="Z246" s="34"/>
      <c r="AA246" s="34"/>
    </row>
    <row r="247" spans="1:28" s="54" customFormat="1">
      <c r="A247" s="141" t="s">
        <v>1195</v>
      </c>
      <c r="B247" s="100">
        <v>10</v>
      </c>
      <c r="C247" s="34"/>
      <c r="D247" s="34">
        <v>4</v>
      </c>
      <c r="E247" s="34">
        <v>6</v>
      </c>
      <c r="F247" s="34"/>
      <c r="G247" s="34"/>
      <c r="H247" s="34"/>
      <c r="I247" s="34"/>
      <c r="J247" s="34"/>
      <c r="K247" s="34"/>
      <c r="L247" s="34"/>
      <c r="M247" s="34">
        <v>1</v>
      </c>
      <c r="N247" s="132"/>
      <c r="O247" s="132"/>
      <c r="P247" s="115"/>
      <c r="Q247" s="34"/>
      <c r="R247" s="124">
        <v>2021</v>
      </c>
      <c r="S247" s="34" t="s">
        <v>1198</v>
      </c>
      <c r="T247" s="34"/>
      <c r="U247" s="34" t="s">
        <v>1196</v>
      </c>
      <c r="V247" s="38" t="s">
        <v>861</v>
      </c>
      <c r="W247" s="104" t="s">
        <v>552</v>
      </c>
      <c r="X247" s="83">
        <v>500000000000</v>
      </c>
      <c r="Y247" s="130" t="s">
        <v>1197</v>
      </c>
      <c r="Z247" s="75"/>
      <c r="AA247" s="34"/>
    </row>
    <row r="248" spans="1:28" s="54" customFormat="1">
      <c r="A248" s="101" t="s">
        <v>1201</v>
      </c>
      <c r="B248" s="101">
        <v>11</v>
      </c>
      <c r="C248" s="34"/>
      <c r="D248" s="34">
        <v>7</v>
      </c>
      <c r="E248" s="34">
        <v>2</v>
      </c>
      <c r="F248" s="34">
        <v>1</v>
      </c>
      <c r="G248" s="34">
        <v>1</v>
      </c>
      <c r="H248" s="34"/>
      <c r="I248" s="34"/>
      <c r="J248" s="34"/>
      <c r="K248" s="34">
        <v>1</v>
      </c>
      <c r="L248" s="34"/>
      <c r="M248" s="34"/>
      <c r="N248" s="34"/>
      <c r="O248" s="34"/>
      <c r="P248" s="115"/>
      <c r="Q248" s="34"/>
      <c r="R248" s="124">
        <v>2021</v>
      </c>
      <c r="S248" s="34" t="s">
        <v>1202</v>
      </c>
      <c r="T248" s="34"/>
      <c r="U248" s="34" t="s">
        <v>1199</v>
      </c>
      <c r="V248" s="38" t="s">
        <v>861</v>
      </c>
      <c r="W248" s="34" t="s">
        <v>1203</v>
      </c>
      <c r="X248" s="83">
        <v>15000000000000</v>
      </c>
      <c r="Y248" s="75" t="s">
        <v>1200</v>
      </c>
      <c r="Z248" s="34"/>
      <c r="AA248" s="34"/>
      <c r="AB248" s="34"/>
    </row>
    <row r="249" spans="1:28" s="54" customFormat="1">
      <c r="A249" s="134" t="s">
        <v>907</v>
      </c>
      <c r="B249" s="134">
        <v>12</v>
      </c>
      <c r="C249" s="34"/>
      <c r="D249" s="34">
        <v>5</v>
      </c>
      <c r="E249" s="34">
        <v>6</v>
      </c>
      <c r="F249" s="34">
        <v>1</v>
      </c>
      <c r="G249" s="34"/>
      <c r="H249" s="34"/>
      <c r="I249" s="34"/>
      <c r="J249" s="34">
        <v>1</v>
      </c>
      <c r="K249" s="34"/>
      <c r="L249" s="34"/>
      <c r="M249" s="34">
        <v>1</v>
      </c>
      <c r="N249" s="34"/>
      <c r="O249" s="34"/>
      <c r="P249" s="115"/>
      <c r="Q249" s="34"/>
      <c r="R249" s="124">
        <v>2021</v>
      </c>
      <c r="S249" s="34" t="s">
        <v>902</v>
      </c>
      <c r="T249" s="34"/>
      <c r="U249" s="34" t="s">
        <v>901</v>
      </c>
      <c r="V249" s="40" t="s">
        <v>563</v>
      </c>
      <c r="W249" s="104" t="s">
        <v>552</v>
      </c>
      <c r="X249" s="83">
        <v>830000000000</v>
      </c>
      <c r="Y249" s="75" t="s">
        <v>1156</v>
      </c>
      <c r="Z249" s="34"/>
      <c r="AA249" s="34"/>
    </row>
    <row r="250" spans="1:28" s="54" customFormat="1">
      <c r="A250" s="134" t="s">
        <v>908</v>
      </c>
      <c r="B250" s="134">
        <v>12</v>
      </c>
      <c r="C250" s="34"/>
      <c r="D250" s="34">
        <v>5</v>
      </c>
      <c r="E250" s="34">
        <v>6</v>
      </c>
      <c r="F250" s="34">
        <v>1</v>
      </c>
      <c r="G250" s="34"/>
      <c r="H250" s="34"/>
      <c r="I250" s="34"/>
      <c r="J250" s="34">
        <v>1</v>
      </c>
      <c r="K250" s="34"/>
      <c r="L250" s="34"/>
      <c r="M250" s="34">
        <v>1</v>
      </c>
      <c r="N250" s="34"/>
      <c r="O250" s="34"/>
      <c r="P250" s="115"/>
      <c r="Q250" s="34"/>
      <c r="R250" s="124">
        <v>2021</v>
      </c>
      <c r="S250" s="34" t="s">
        <v>900</v>
      </c>
      <c r="T250" s="34"/>
      <c r="U250" s="34" t="s">
        <v>899</v>
      </c>
      <c r="V250" s="40" t="s">
        <v>563</v>
      </c>
      <c r="W250" s="104" t="s">
        <v>552</v>
      </c>
      <c r="X250" s="83">
        <v>190000000000</v>
      </c>
      <c r="Y250" s="75" t="s">
        <v>1157</v>
      </c>
      <c r="Z250" s="34"/>
      <c r="AA250" s="34"/>
    </row>
    <row r="251" spans="1:28" s="54" customFormat="1">
      <c r="A251" s="101" t="s">
        <v>873</v>
      </c>
      <c r="B251" s="101">
        <v>13</v>
      </c>
      <c r="C251" s="34"/>
      <c r="D251" s="34">
        <v>1</v>
      </c>
      <c r="E251" s="34">
        <v>11</v>
      </c>
      <c r="F251" s="34">
        <v>1</v>
      </c>
      <c r="G251" s="34"/>
      <c r="H251" s="34"/>
      <c r="I251" s="34"/>
      <c r="J251" s="34">
        <v>1</v>
      </c>
      <c r="K251" s="34"/>
      <c r="L251" s="34"/>
      <c r="M251" s="34"/>
      <c r="N251" s="34">
        <v>1</v>
      </c>
      <c r="O251" s="34"/>
      <c r="P251" s="115"/>
      <c r="Q251" s="34"/>
      <c r="R251" s="124">
        <v>2021</v>
      </c>
      <c r="S251" s="34" t="s">
        <v>872</v>
      </c>
      <c r="T251" s="34"/>
      <c r="U251" s="34"/>
      <c r="V251" s="40" t="s">
        <v>563</v>
      </c>
      <c r="W251" s="104" t="s">
        <v>552</v>
      </c>
      <c r="X251" s="83">
        <v>780000000000</v>
      </c>
      <c r="Y251" s="130" t="s">
        <v>871</v>
      </c>
      <c r="Z251" s="34"/>
      <c r="AA251" s="34"/>
    </row>
    <row r="252" spans="1:28" s="54" customFormat="1">
      <c r="A252" s="121" t="s">
        <v>897</v>
      </c>
      <c r="B252" s="121">
        <v>19</v>
      </c>
      <c r="C252" s="34"/>
      <c r="D252" s="34">
        <v>7</v>
      </c>
      <c r="E252" s="34">
        <v>11</v>
      </c>
      <c r="F252" s="34">
        <v>1</v>
      </c>
      <c r="G252" s="34"/>
      <c r="H252" s="34"/>
      <c r="I252" s="34"/>
      <c r="J252" s="34">
        <v>1</v>
      </c>
      <c r="K252" s="34"/>
      <c r="L252" s="34"/>
      <c r="M252" s="34">
        <v>2</v>
      </c>
      <c r="N252" s="132" t="s">
        <v>1189</v>
      </c>
      <c r="O252" s="132"/>
      <c r="P252" s="115"/>
      <c r="Q252" s="34"/>
      <c r="R252" s="124">
        <v>2021</v>
      </c>
      <c r="S252" s="34" t="s">
        <v>904</v>
      </c>
      <c r="T252" s="34"/>
      <c r="U252" s="34" t="s">
        <v>905</v>
      </c>
      <c r="V252" s="40" t="s">
        <v>563</v>
      </c>
      <c r="W252" s="104" t="s">
        <v>552</v>
      </c>
      <c r="X252" s="83">
        <v>735000000000</v>
      </c>
      <c r="Y252" s="75" t="s">
        <v>1158</v>
      </c>
      <c r="Z252" s="34"/>
      <c r="AA252" s="34"/>
    </row>
    <row r="253" spans="1:28">
      <c r="A253" s="121" t="s">
        <v>898</v>
      </c>
      <c r="B253" s="121">
        <v>19</v>
      </c>
      <c r="D253" s="34">
        <v>7</v>
      </c>
      <c r="E253" s="34">
        <v>11</v>
      </c>
      <c r="F253" s="34">
        <v>1</v>
      </c>
      <c r="J253" s="34">
        <v>1</v>
      </c>
      <c r="M253" s="34">
        <v>2</v>
      </c>
      <c r="N253" s="132" t="s">
        <v>1189</v>
      </c>
      <c r="O253" s="132"/>
      <c r="P253" s="115"/>
      <c r="R253" s="124">
        <v>2021</v>
      </c>
      <c r="S253" s="34" t="s">
        <v>904</v>
      </c>
      <c r="U253" s="34" t="s">
        <v>906</v>
      </c>
      <c r="V253" s="40" t="s">
        <v>563</v>
      </c>
      <c r="W253" s="104" t="s">
        <v>552</v>
      </c>
      <c r="X253" s="83">
        <v>705000000000</v>
      </c>
      <c r="Y253" s="75" t="s">
        <v>1158</v>
      </c>
      <c r="AB253" s="54"/>
    </row>
    <row r="254" spans="1:28">
      <c r="A254" s="136" t="s">
        <v>1205</v>
      </c>
      <c r="B254" s="136">
        <v>7</v>
      </c>
      <c r="D254" s="34">
        <v>2</v>
      </c>
      <c r="E254" s="34">
        <v>5</v>
      </c>
      <c r="N254" s="132"/>
      <c r="O254" s="132"/>
      <c r="P254" s="115"/>
      <c r="R254" s="124">
        <v>2021</v>
      </c>
      <c r="S254" s="34" t="s">
        <v>1206</v>
      </c>
      <c r="U254" s="34" t="s">
        <v>1207</v>
      </c>
      <c r="V254" s="38" t="s">
        <v>861</v>
      </c>
      <c r="W254" s="104" t="s">
        <v>552</v>
      </c>
      <c r="X254" s="83">
        <v>18000000000</v>
      </c>
      <c r="Y254" s="75" t="s">
        <v>1333</v>
      </c>
      <c r="AB254" s="54"/>
    </row>
    <row r="255" spans="1:28">
      <c r="A255" s="121" t="s">
        <v>1210</v>
      </c>
      <c r="B255" s="121">
        <f t="shared" ref="B255:B264" si="0">SUM(D255:I255)</f>
        <v>4</v>
      </c>
      <c r="D255" s="34">
        <v>1</v>
      </c>
      <c r="E255" s="34">
        <v>1</v>
      </c>
      <c r="F255" s="34">
        <v>2</v>
      </c>
      <c r="J255" s="34">
        <v>1</v>
      </c>
      <c r="N255" s="132"/>
      <c r="O255" s="132"/>
      <c r="P255" s="115"/>
      <c r="R255" s="124">
        <v>2021</v>
      </c>
      <c r="S255" s="34" t="s">
        <v>1212</v>
      </c>
      <c r="U255" s="34" t="s">
        <v>1209</v>
      </c>
      <c r="V255" s="38" t="s">
        <v>856</v>
      </c>
      <c r="W255" s="34" t="s">
        <v>1166</v>
      </c>
      <c r="X255" s="83">
        <v>11000000000000</v>
      </c>
      <c r="Y255" s="75" t="s">
        <v>1211</v>
      </c>
      <c r="AB255" s="54"/>
    </row>
    <row r="256" spans="1:28">
      <c r="A256" s="100" t="s">
        <v>1214</v>
      </c>
      <c r="B256" s="100">
        <f t="shared" si="0"/>
        <v>10</v>
      </c>
      <c r="D256" s="34">
        <v>3</v>
      </c>
      <c r="E256" s="34">
        <v>6</v>
      </c>
      <c r="F256" s="34">
        <v>1</v>
      </c>
      <c r="J256" s="34">
        <v>1</v>
      </c>
      <c r="N256" s="132"/>
      <c r="O256" s="132"/>
      <c r="P256" s="115"/>
      <c r="R256" s="124">
        <v>2021</v>
      </c>
      <c r="S256" s="34" t="s">
        <v>1215</v>
      </c>
      <c r="U256" s="34" t="s">
        <v>1258</v>
      </c>
      <c r="V256" s="40" t="s">
        <v>563</v>
      </c>
      <c r="W256" s="104" t="s">
        <v>552</v>
      </c>
      <c r="X256" s="83">
        <v>200000000000</v>
      </c>
      <c r="Y256" s="75" t="s">
        <v>1213</v>
      </c>
      <c r="Z256" s="146" t="s">
        <v>1336</v>
      </c>
      <c r="AB256" s="54"/>
    </row>
    <row r="257" spans="1:28">
      <c r="A257" s="136" t="s">
        <v>1372</v>
      </c>
      <c r="B257" s="136">
        <f t="shared" si="0"/>
        <v>7</v>
      </c>
      <c r="E257" s="34">
        <v>5</v>
      </c>
      <c r="F257" s="34">
        <v>1</v>
      </c>
      <c r="I257" s="34">
        <v>1</v>
      </c>
      <c r="N257" s="132">
        <v>1</v>
      </c>
      <c r="O257" s="132"/>
      <c r="P257" s="115"/>
      <c r="R257" s="124">
        <v>2021</v>
      </c>
      <c r="S257" s="34" t="s">
        <v>1374</v>
      </c>
      <c r="V257" s="38" t="s">
        <v>861</v>
      </c>
      <c r="W257" s="34" t="s">
        <v>1371</v>
      </c>
      <c r="X257" s="83">
        <v>4700000000000</v>
      </c>
      <c r="Y257" s="75" t="s">
        <v>1370</v>
      </c>
      <c r="Z257" s="146"/>
      <c r="AB257" s="54"/>
    </row>
    <row r="258" spans="1:28">
      <c r="A258" s="127" t="s">
        <v>1373</v>
      </c>
      <c r="B258" s="127">
        <f t="shared" si="0"/>
        <v>8</v>
      </c>
      <c r="D258" s="34">
        <v>1</v>
      </c>
      <c r="E258" s="34">
        <v>6</v>
      </c>
      <c r="I258" s="34">
        <v>1</v>
      </c>
      <c r="N258" s="132">
        <v>1</v>
      </c>
      <c r="O258" s="132"/>
      <c r="P258" s="115"/>
      <c r="R258" s="124">
        <v>2021</v>
      </c>
      <c r="S258" s="34" t="s">
        <v>1374</v>
      </c>
      <c r="V258" s="38" t="s">
        <v>861</v>
      </c>
      <c r="W258" s="34" t="s">
        <v>1371</v>
      </c>
      <c r="X258" s="83">
        <v>20000000000000</v>
      </c>
      <c r="Y258" s="75" t="s">
        <v>1370</v>
      </c>
      <c r="Z258" s="146"/>
      <c r="AB258" s="54"/>
    </row>
    <row r="259" spans="1:28">
      <c r="A259" s="121" t="s">
        <v>1263</v>
      </c>
      <c r="B259" s="121">
        <f t="shared" si="0"/>
        <v>4</v>
      </c>
      <c r="D259" s="34">
        <v>2</v>
      </c>
      <c r="E259" s="34">
        <v>1</v>
      </c>
      <c r="F259" s="34">
        <v>1</v>
      </c>
      <c r="J259" s="34">
        <v>1</v>
      </c>
      <c r="N259" s="132"/>
      <c r="O259" s="132"/>
      <c r="P259" s="115"/>
      <c r="R259" s="124">
        <v>2021</v>
      </c>
      <c r="S259" s="34" t="s">
        <v>1264</v>
      </c>
      <c r="V259" s="54" t="s">
        <v>572</v>
      </c>
      <c r="W259" s="34" t="s">
        <v>736</v>
      </c>
      <c r="X259" s="83">
        <v>1000000000000</v>
      </c>
      <c r="Y259" s="75" t="s">
        <v>1265</v>
      </c>
      <c r="AB259" s="54"/>
    </row>
    <row r="260" spans="1:28">
      <c r="A260" s="136" t="s">
        <v>1267</v>
      </c>
      <c r="B260" s="136">
        <f t="shared" si="0"/>
        <v>7</v>
      </c>
      <c r="D260" s="34">
        <v>2</v>
      </c>
      <c r="E260" s="34">
        <v>4</v>
      </c>
      <c r="F260" s="34">
        <v>1</v>
      </c>
      <c r="J260" s="34">
        <v>1</v>
      </c>
      <c r="N260" s="132"/>
      <c r="O260" s="132"/>
      <c r="P260" s="115"/>
      <c r="R260" s="124">
        <v>2021</v>
      </c>
      <c r="S260" s="34" t="s">
        <v>1268</v>
      </c>
      <c r="U260" s="34" t="s">
        <v>1266</v>
      </c>
      <c r="V260" s="38" t="s">
        <v>861</v>
      </c>
      <c r="W260" s="104" t="s">
        <v>552</v>
      </c>
      <c r="X260" s="83">
        <v>160000000000</v>
      </c>
      <c r="Y260" s="75" t="s">
        <v>1269</v>
      </c>
      <c r="AB260" s="54"/>
    </row>
    <row r="261" spans="1:28">
      <c r="A261" s="100" t="s">
        <v>1271</v>
      </c>
      <c r="B261" s="100">
        <f t="shared" si="0"/>
        <v>10</v>
      </c>
      <c r="D261" s="34">
        <v>5</v>
      </c>
      <c r="E261" s="34">
        <v>3</v>
      </c>
      <c r="F261" s="34">
        <v>1</v>
      </c>
      <c r="G261" s="34">
        <v>1</v>
      </c>
      <c r="J261" s="34">
        <v>1</v>
      </c>
      <c r="N261" s="132"/>
      <c r="O261" s="132"/>
      <c r="P261" s="115"/>
      <c r="R261" s="124">
        <v>2021</v>
      </c>
      <c r="S261" s="34" t="s">
        <v>1270</v>
      </c>
      <c r="U261" s="34" t="s">
        <v>1272</v>
      </c>
      <c r="V261" s="38" t="s">
        <v>856</v>
      </c>
      <c r="W261" s="34" t="s">
        <v>824</v>
      </c>
      <c r="X261" s="83">
        <v>8100000000000</v>
      </c>
      <c r="Y261" s="75" t="s">
        <v>1273</v>
      </c>
      <c r="AB261" s="54"/>
    </row>
    <row r="262" spans="1:28">
      <c r="A262" s="127" t="s">
        <v>1276</v>
      </c>
      <c r="B262" s="127">
        <f t="shared" si="0"/>
        <v>8</v>
      </c>
      <c r="D262" s="34">
        <v>5</v>
      </c>
      <c r="E262" s="34">
        <v>2</v>
      </c>
      <c r="F262" s="34">
        <v>1</v>
      </c>
      <c r="J262" s="34">
        <v>1</v>
      </c>
      <c r="N262" s="132"/>
      <c r="O262" s="132"/>
      <c r="P262" s="115"/>
      <c r="R262" s="124">
        <v>2021</v>
      </c>
      <c r="S262" s="34" t="s">
        <v>1275</v>
      </c>
      <c r="U262" s="34" t="s">
        <v>1277</v>
      </c>
      <c r="V262" s="38" t="s">
        <v>856</v>
      </c>
      <c r="W262" s="34" t="s">
        <v>824</v>
      </c>
      <c r="X262" s="83">
        <v>45000000000000</v>
      </c>
      <c r="Y262" s="75" t="s">
        <v>1274</v>
      </c>
      <c r="AB262" s="54"/>
    </row>
    <row r="263" spans="1:28">
      <c r="A263" s="101" t="s">
        <v>1281</v>
      </c>
      <c r="B263" s="101">
        <f t="shared" si="0"/>
        <v>13</v>
      </c>
      <c r="D263" s="34">
        <v>6</v>
      </c>
      <c r="E263" s="34">
        <v>7</v>
      </c>
      <c r="M263" s="34">
        <v>1</v>
      </c>
      <c r="N263" s="132"/>
      <c r="O263" s="132"/>
      <c r="P263" s="115"/>
      <c r="R263" s="124">
        <v>2021</v>
      </c>
      <c r="S263" s="34" t="s">
        <v>1292</v>
      </c>
      <c r="U263" s="34" t="s">
        <v>1283</v>
      </c>
      <c r="V263" s="38" t="s">
        <v>861</v>
      </c>
      <c r="W263" s="104" t="s">
        <v>552</v>
      </c>
      <c r="X263" s="83">
        <v>1400000000000</v>
      </c>
      <c r="Y263" s="75" t="s">
        <v>1284</v>
      </c>
      <c r="AB263" s="54"/>
    </row>
    <row r="264" spans="1:28">
      <c r="A264" s="101" t="s">
        <v>1281</v>
      </c>
      <c r="B264" s="101">
        <f t="shared" si="0"/>
        <v>13</v>
      </c>
      <c r="D264" s="34">
        <v>6</v>
      </c>
      <c r="E264" s="34">
        <v>7</v>
      </c>
      <c r="M264" s="34">
        <v>1</v>
      </c>
      <c r="N264" s="132"/>
      <c r="O264" s="132"/>
      <c r="P264" s="115"/>
      <c r="R264" s="124">
        <v>2021</v>
      </c>
      <c r="S264" s="34" t="s">
        <v>1292</v>
      </c>
      <c r="U264" s="34" t="s">
        <v>1282</v>
      </c>
      <c r="V264" s="38" t="s">
        <v>861</v>
      </c>
      <c r="W264" s="104" t="s">
        <v>552</v>
      </c>
      <c r="X264" s="83">
        <v>2000000000000</v>
      </c>
      <c r="Y264" s="75" t="s">
        <v>1284</v>
      </c>
      <c r="AB264" s="54"/>
    </row>
    <row r="265" spans="1:28">
      <c r="A265" s="128" t="s">
        <v>1287</v>
      </c>
      <c r="B265" s="128">
        <f t="shared" ref="B265:B315" si="1">SUM(D265:I265)</f>
        <v>5</v>
      </c>
      <c r="D265" s="34">
        <v>1</v>
      </c>
      <c r="E265" s="34">
        <v>3</v>
      </c>
      <c r="G265" s="34">
        <v>1</v>
      </c>
      <c r="N265" s="132"/>
      <c r="O265" s="132"/>
      <c r="P265" s="115"/>
      <c r="R265" s="124">
        <v>2021</v>
      </c>
      <c r="S265" s="34" t="s">
        <v>1291</v>
      </c>
      <c r="V265" s="38" t="s">
        <v>861</v>
      </c>
      <c r="W265" s="104" t="s">
        <v>552</v>
      </c>
      <c r="X265" s="83">
        <v>160000000000</v>
      </c>
      <c r="Y265" s="75" t="s">
        <v>1290</v>
      </c>
      <c r="AB265" s="54"/>
    </row>
    <row r="266" spans="1:28">
      <c r="A266" s="126" t="s">
        <v>1288</v>
      </c>
      <c r="B266" s="126">
        <f t="shared" si="1"/>
        <v>6</v>
      </c>
      <c r="E266" s="34">
        <v>5</v>
      </c>
      <c r="G266" s="34">
        <v>1</v>
      </c>
      <c r="N266" s="34">
        <v>1</v>
      </c>
      <c r="P266" s="115"/>
      <c r="R266" s="124">
        <v>2021</v>
      </c>
      <c r="S266" s="34" t="s">
        <v>1291</v>
      </c>
      <c r="U266" s="34" t="s">
        <v>1289</v>
      </c>
      <c r="V266" s="38" t="s">
        <v>861</v>
      </c>
      <c r="W266" s="104" t="s">
        <v>552</v>
      </c>
      <c r="X266" s="83">
        <v>15000000000</v>
      </c>
      <c r="Y266" s="75" t="s">
        <v>1290</v>
      </c>
      <c r="AB266" s="54"/>
    </row>
    <row r="267" spans="1:28">
      <c r="A267" s="101" t="s">
        <v>1669</v>
      </c>
      <c r="B267" s="101">
        <v>14</v>
      </c>
      <c r="D267" s="34">
        <v>6</v>
      </c>
      <c r="E267" s="34">
        <v>8</v>
      </c>
      <c r="M267" s="34">
        <v>1</v>
      </c>
      <c r="N267" s="132"/>
      <c r="O267" s="132"/>
      <c r="P267" s="115"/>
      <c r="R267" s="124">
        <v>2021</v>
      </c>
      <c r="S267" s="34" t="s">
        <v>1292</v>
      </c>
      <c r="T267" s="34" t="s">
        <v>1502</v>
      </c>
      <c r="U267" s="34" t="s">
        <v>1285</v>
      </c>
      <c r="V267" s="38" t="s">
        <v>861</v>
      </c>
      <c r="W267" s="104" t="s">
        <v>552</v>
      </c>
      <c r="X267" s="83">
        <v>3000000000000</v>
      </c>
      <c r="Y267" s="75" t="s">
        <v>1284</v>
      </c>
      <c r="Z267" s="75" t="s">
        <v>1501</v>
      </c>
      <c r="AB267" s="54"/>
    </row>
    <row r="268" spans="1:28">
      <c r="A268" s="134" t="s">
        <v>1296</v>
      </c>
      <c r="B268" s="134">
        <f t="shared" si="1"/>
        <v>12</v>
      </c>
      <c r="D268" s="34">
        <v>3</v>
      </c>
      <c r="E268" s="34">
        <v>8</v>
      </c>
      <c r="F268" s="34">
        <v>1</v>
      </c>
      <c r="J268" s="34">
        <v>1</v>
      </c>
      <c r="P268" s="115"/>
      <c r="R268" s="119">
        <v>2022</v>
      </c>
      <c r="S268" s="34" t="s">
        <v>1297</v>
      </c>
      <c r="U268" s="34" t="s">
        <v>1295</v>
      </c>
      <c r="V268" s="40" t="s">
        <v>563</v>
      </c>
      <c r="W268" s="104" t="s">
        <v>552</v>
      </c>
      <c r="X268" s="83">
        <v>100000000000</v>
      </c>
      <c r="Y268" s="75" t="s">
        <v>1294</v>
      </c>
      <c r="AB268" s="54"/>
    </row>
    <row r="269" spans="1:28">
      <c r="A269" s="126" t="s">
        <v>1303</v>
      </c>
      <c r="B269" s="126">
        <f t="shared" si="1"/>
        <v>6</v>
      </c>
      <c r="C269" s="34">
        <v>1</v>
      </c>
      <c r="D269" s="34">
        <v>1</v>
      </c>
      <c r="E269" s="34">
        <v>5</v>
      </c>
      <c r="N269" s="34">
        <v>1</v>
      </c>
      <c r="P269" s="115"/>
      <c r="R269" s="119">
        <v>2022</v>
      </c>
      <c r="S269" s="34" t="s">
        <v>1304</v>
      </c>
      <c r="V269" s="38" t="s">
        <v>861</v>
      </c>
      <c r="W269" s="104" t="s">
        <v>552</v>
      </c>
      <c r="X269" s="83">
        <v>88000000000</v>
      </c>
      <c r="Y269" s="75" t="s">
        <v>1302</v>
      </c>
      <c r="AB269" s="54"/>
    </row>
    <row r="270" spans="1:28">
      <c r="A270" s="100" t="s">
        <v>1307</v>
      </c>
      <c r="B270" s="100">
        <f t="shared" si="1"/>
        <v>10</v>
      </c>
      <c r="C270" s="34">
        <v>1</v>
      </c>
      <c r="D270" s="34">
        <v>2</v>
      </c>
      <c r="E270" s="34">
        <v>7</v>
      </c>
      <c r="F270" s="34">
        <v>1</v>
      </c>
      <c r="J270" s="34">
        <v>1</v>
      </c>
      <c r="N270" s="34">
        <v>1</v>
      </c>
      <c r="P270" s="115"/>
      <c r="R270" s="119">
        <v>2022</v>
      </c>
      <c r="S270" s="34" t="s">
        <v>1308</v>
      </c>
      <c r="V270" s="38" t="s">
        <v>861</v>
      </c>
      <c r="W270" s="104" t="s">
        <v>552</v>
      </c>
      <c r="X270" s="83">
        <v>55000000000</v>
      </c>
      <c r="Y270" s="75" t="s">
        <v>1306</v>
      </c>
      <c r="AB270" s="54"/>
    </row>
    <row r="271" spans="1:28">
      <c r="A271" s="126" t="s">
        <v>1310</v>
      </c>
      <c r="B271" s="126">
        <f t="shared" si="1"/>
        <v>6</v>
      </c>
      <c r="C271" s="34">
        <v>1</v>
      </c>
      <c r="D271" s="34">
        <v>2</v>
      </c>
      <c r="E271" s="34">
        <v>3</v>
      </c>
      <c r="F271" s="34">
        <v>1</v>
      </c>
      <c r="J271" s="34">
        <v>1</v>
      </c>
      <c r="N271" s="34">
        <v>1</v>
      </c>
      <c r="P271" s="115"/>
      <c r="R271" s="119">
        <v>2022</v>
      </c>
      <c r="S271" s="34" t="s">
        <v>1472</v>
      </c>
      <c r="V271" s="38" t="s">
        <v>861</v>
      </c>
      <c r="W271" s="104" t="s">
        <v>552</v>
      </c>
      <c r="X271" s="83">
        <v>30000000000</v>
      </c>
      <c r="Y271" s="75" t="s">
        <v>1309</v>
      </c>
      <c r="AB271" s="54"/>
    </row>
    <row r="272" spans="1:28" ht="12.75" customHeight="1">
      <c r="A272" s="134" t="s">
        <v>1317</v>
      </c>
      <c r="B272" s="134">
        <f t="shared" si="1"/>
        <v>12</v>
      </c>
      <c r="D272" s="34">
        <v>8</v>
      </c>
      <c r="E272" s="34">
        <v>3</v>
      </c>
      <c r="G272" s="34">
        <v>1</v>
      </c>
      <c r="K272" s="34">
        <v>1</v>
      </c>
      <c r="L272" s="34">
        <v>2</v>
      </c>
      <c r="P272" s="115"/>
      <c r="R272" s="119">
        <v>2022</v>
      </c>
      <c r="S272" s="34" t="s">
        <v>1319</v>
      </c>
      <c r="U272" s="34" t="s">
        <v>1316</v>
      </c>
      <c r="V272" s="34" t="s">
        <v>648</v>
      </c>
      <c r="W272" s="34" t="s">
        <v>1318</v>
      </c>
      <c r="X272" s="83">
        <v>1.3E+17</v>
      </c>
      <c r="Y272" s="75" t="s">
        <v>1320</v>
      </c>
      <c r="AB272" s="54"/>
    </row>
    <row r="273" spans="1:28" ht="12.75" customHeight="1">
      <c r="A273" s="134" t="s">
        <v>1367</v>
      </c>
      <c r="B273" s="134">
        <f t="shared" si="1"/>
        <v>12</v>
      </c>
      <c r="D273" s="34">
        <v>8</v>
      </c>
      <c r="E273" s="34">
        <v>3</v>
      </c>
      <c r="G273" s="34">
        <v>1</v>
      </c>
      <c r="K273" s="34">
        <v>1</v>
      </c>
      <c r="L273" s="34">
        <v>1</v>
      </c>
      <c r="P273" s="115"/>
      <c r="R273" s="119">
        <v>2022</v>
      </c>
      <c r="S273" s="34" t="s">
        <v>1368</v>
      </c>
      <c r="U273" s="34" t="s">
        <v>1473</v>
      </c>
      <c r="V273" s="38" t="s">
        <v>856</v>
      </c>
      <c r="W273" s="34" t="s">
        <v>824</v>
      </c>
      <c r="X273" s="83">
        <v>55000000000000</v>
      </c>
      <c r="Y273" s="75" t="s">
        <v>1369</v>
      </c>
      <c r="AB273" s="54"/>
    </row>
    <row r="274" spans="1:28" s="143" customFormat="1" ht="12.75" customHeight="1">
      <c r="A274" s="152" t="s">
        <v>1322</v>
      </c>
      <c r="B274" s="152">
        <f t="shared" si="1"/>
        <v>8</v>
      </c>
      <c r="D274" s="143">
        <v>4</v>
      </c>
      <c r="E274" s="143">
        <v>2</v>
      </c>
      <c r="G274" s="143">
        <v>2</v>
      </c>
      <c r="K274" s="143">
        <v>2</v>
      </c>
      <c r="P274" s="144"/>
      <c r="R274" s="162">
        <v>2022</v>
      </c>
      <c r="S274" s="143" t="s">
        <v>1324</v>
      </c>
      <c r="U274" s="143" t="s">
        <v>1321</v>
      </c>
      <c r="V274" s="38" t="s">
        <v>856</v>
      </c>
      <c r="W274" s="34" t="s">
        <v>824</v>
      </c>
      <c r="X274" s="83">
        <v>13000000000</v>
      </c>
      <c r="Y274" s="146" t="s">
        <v>1323</v>
      </c>
    </row>
    <row r="275" spans="1:28" s="143" customFormat="1" ht="12.75" customHeight="1">
      <c r="A275" s="147" t="s">
        <v>1300</v>
      </c>
      <c r="B275" s="147">
        <f t="shared" si="1"/>
        <v>4</v>
      </c>
      <c r="C275" s="143">
        <v>1</v>
      </c>
      <c r="D275" s="143">
        <v>1</v>
      </c>
      <c r="E275" s="143">
        <v>2</v>
      </c>
      <c r="H275" s="143">
        <v>1</v>
      </c>
      <c r="N275" s="143">
        <v>1</v>
      </c>
      <c r="P275" s="144"/>
      <c r="R275" s="162">
        <v>2022</v>
      </c>
      <c r="S275" s="143" t="s">
        <v>1325</v>
      </c>
      <c r="U275" s="143" t="s">
        <v>1301</v>
      </c>
      <c r="V275" s="38" t="s">
        <v>1751</v>
      </c>
      <c r="W275" s="104" t="s">
        <v>552</v>
      </c>
      <c r="X275" s="83">
        <v>1100000000000</v>
      </c>
      <c r="Y275" s="146" t="s">
        <v>1299</v>
      </c>
    </row>
    <row r="276" spans="1:28" s="143" customFormat="1" ht="12.75" customHeight="1">
      <c r="A276" s="148" t="s">
        <v>1327</v>
      </c>
      <c r="B276" s="148">
        <f t="shared" si="1"/>
        <v>2</v>
      </c>
      <c r="C276" s="143">
        <v>1</v>
      </c>
      <c r="G276" s="143">
        <v>1</v>
      </c>
      <c r="I276" s="143">
        <v>1</v>
      </c>
      <c r="N276" s="143">
        <v>1</v>
      </c>
      <c r="P276" s="144"/>
      <c r="R276" s="162">
        <v>2022</v>
      </c>
      <c r="S276" s="143" t="s">
        <v>1328</v>
      </c>
      <c r="U276" s="143" t="s">
        <v>1326</v>
      </c>
      <c r="V276" s="38" t="s">
        <v>1752</v>
      </c>
      <c r="W276" s="34" t="s">
        <v>824</v>
      </c>
      <c r="X276" s="83">
        <v>600000000000</v>
      </c>
      <c r="Y276" s="146" t="s">
        <v>1329</v>
      </c>
    </row>
    <row r="277" spans="1:28" s="143" customFormat="1" ht="12.75" customHeight="1">
      <c r="A277" s="142" t="s">
        <v>1733</v>
      </c>
      <c r="B277" s="142">
        <f t="shared" si="1"/>
        <v>6</v>
      </c>
      <c r="D277" s="143">
        <v>1</v>
      </c>
      <c r="E277" s="143">
        <v>5</v>
      </c>
      <c r="M277" s="143">
        <v>1</v>
      </c>
      <c r="N277" s="143">
        <v>1</v>
      </c>
      <c r="P277" s="144"/>
      <c r="R277" s="162">
        <v>2022</v>
      </c>
      <c r="S277" s="143" t="s">
        <v>1330</v>
      </c>
      <c r="V277" s="38" t="s">
        <v>861</v>
      </c>
      <c r="W277" s="104" t="s">
        <v>552</v>
      </c>
      <c r="X277" s="83">
        <v>90000000000</v>
      </c>
      <c r="Y277" s="146" t="s">
        <v>1332</v>
      </c>
    </row>
    <row r="278" spans="1:28" s="143" customFormat="1" ht="12.75" customHeight="1">
      <c r="A278" s="151" t="s">
        <v>1335</v>
      </c>
      <c r="B278" s="151">
        <f t="shared" si="1"/>
        <v>11</v>
      </c>
      <c r="D278" s="143">
        <v>4</v>
      </c>
      <c r="E278" s="143">
        <v>7</v>
      </c>
      <c r="P278" s="144"/>
      <c r="R278" s="162">
        <v>2022</v>
      </c>
      <c r="S278" s="143" t="s">
        <v>1338</v>
      </c>
      <c r="U278" s="143" t="s">
        <v>1337</v>
      </c>
      <c r="V278" s="38" t="s">
        <v>861</v>
      </c>
      <c r="W278" s="104" t="s">
        <v>552</v>
      </c>
      <c r="X278" s="83">
        <v>2200000000000</v>
      </c>
      <c r="Y278" s="146" t="s">
        <v>1336</v>
      </c>
    </row>
    <row r="279" spans="1:28" s="143" customFormat="1" ht="12.75" customHeight="1">
      <c r="A279" s="151" t="s">
        <v>1340</v>
      </c>
      <c r="B279" s="151">
        <f t="shared" si="1"/>
        <v>13</v>
      </c>
      <c r="D279" s="143">
        <v>6</v>
      </c>
      <c r="E279" s="143">
        <v>7</v>
      </c>
      <c r="M279" s="143">
        <v>1</v>
      </c>
      <c r="P279" s="144"/>
      <c r="R279" s="162">
        <v>2022</v>
      </c>
      <c r="S279" s="143" t="s">
        <v>1341</v>
      </c>
      <c r="U279" s="143" t="s">
        <v>1339</v>
      </c>
      <c r="V279" s="38" t="s">
        <v>861</v>
      </c>
      <c r="W279" s="104" t="s">
        <v>552</v>
      </c>
      <c r="X279" s="83">
        <v>2700000000000</v>
      </c>
      <c r="Y279" s="146" t="s">
        <v>1342</v>
      </c>
    </row>
    <row r="280" spans="1:28" s="143" customFormat="1" ht="12.75" customHeight="1">
      <c r="A280" s="150" t="s">
        <v>1343</v>
      </c>
      <c r="B280" s="150">
        <f t="shared" si="1"/>
        <v>10</v>
      </c>
      <c r="D280" s="143">
        <v>5</v>
      </c>
      <c r="E280" s="143">
        <v>4</v>
      </c>
      <c r="F280" s="143">
        <v>1</v>
      </c>
      <c r="J280" s="143">
        <v>1</v>
      </c>
      <c r="P280" s="144"/>
      <c r="R280" s="162">
        <v>2022</v>
      </c>
      <c r="S280" s="143" t="s">
        <v>1352</v>
      </c>
      <c r="U280" s="143" t="s">
        <v>1344</v>
      </c>
      <c r="V280" s="38" t="s">
        <v>861</v>
      </c>
      <c r="W280" s="104" t="s">
        <v>552</v>
      </c>
      <c r="X280" s="83">
        <v>50000000000</v>
      </c>
      <c r="Y280" s="146" t="s">
        <v>1353</v>
      </c>
    </row>
    <row r="281" spans="1:28" s="143" customFormat="1" ht="12.75" customHeight="1">
      <c r="A281" s="150" t="s">
        <v>1345</v>
      </c>
      <c r="B281" s="150">
        <f t="shared" si="1"/>
        <v>10</v>
      </c>
      <c r="D281" s="143">
        <v>5</v>
      </c>
      <c r="E281" s="143">
        <v>4</v>
      </c>
      <c r="F281" s="143">
        <v>1</v>
      </c>
      <c r="J281" s="143">
        <v>1</v>
      </c>
      <c r="L281" s="143">
        <v>1</v>
      </c>
      <c r="P281" s="144"/>
      <c r="R281" s="162">
        <v>2022</v>
      </c>
      <c r="S281" s="143" t="s">
        <v>1352</v>
      </c>
      <c r="U281" s="143" t="s">
        <v>1346</v>
      </c>
      <c r="V281" s="38" t="s">
        <v>861</v>
      </c>
      <c r="W281" s="104" t="s">
        <v>552</v>
      </c>
      <c r="X281" s="83">
        <v>130000000000</v>
      </c>
      <c r="Y281" s="146" t="s">
        <v>1353</v>
      </c>
    </row>
    <row r="282" spans="1:28" s="143" customFormat="1" ht="12.75" customHeight="1">
      <c r="A282" s="150" t="s">
        <v>1347</v>
      </c>
      <c r="B282" s="150">
        <f t="shared" si="1"/>
        <v>10</v>
      </c>
      <c r="D282" s="143">
        <v>5</v>
      </c>
      <c r="E282" s="143">
        <v>4</v>
      </c>
      <c r="F282" s="143">
        <v>1</v>
      </c>
      <c r="J282" s="143">
        <v>1</v>
      </c>
      <c r="L282" s="143">
        <v>1</v>
      </c>
      <c r="P282" s="144"/>
      <c r="R282" s="162">
        <v>2022</v>
      </c>
      <c r="S282" s="143" t="s">
        <v>1352</v>
      </c>
      <c r="U282" s="143" t="s">
        <v>1348</v>
      </c>
      <c r="V282" s="38" t="s">
        <v>861</v>
      </c>
      <c r="W282" s="104" t="s">
        <v>552</v>
      </c>
      <c r="X282" s="83">
        <v>100000000000</v>
      </c>
      <c r="Y282" s="146" t="s">
        <v>1353</v>
      </c>
    </row>
    <row r="283" spans="1:28" s="143" customFormat="1" ht="12.75" customHeight="1">
      <c r="A283" s="150" t="s">
        <v>1351</v>
      </c>
      <c r="B283" s="150">
        <f t="shared" si="1"/>
        <v>10</v>
      </c>
      <c r="D283" s="143">
        <v>5</v>
      </c>
      <c r="E283" s="143">
        <v>4</v>
      </c>
      <c r="F283" s="143">
        <v>1</v>
      </c>
      <c r="J283" s="143">
        <v>1</v>
      </c>
      <c r="P283" s="144"/>
      <c r="R283" s="162">
        <v>2022</v>
      </c>
      <c r="S283" s="143" t="s">
        <v>1352</v>
      </c>
      <c r="U283" s="143" t="s">
        <v>1349</v>
      </c>
      <c r="V283" s="38" t="s">
        <v>861</v>
      </c>
      <c r="W283" s="104" t="s">
        <v>552</v>
      </c>
      <c r="X283" s="83">
        <v>80000000000</v>
      </c>
      <c r="Y283" s="146" t="s">
        <v>1353</v>
      </c>
    </row>
    <row r="284" spans="1:28" s="143" customFormat="1" ht="12.75" customHeight="1">
      <c r="A284" s="150" t="s">
        <v>1354</v>
      </c>
      <c r="B284" s="150">
        <f t="shared" si="1"/>
        <v>10</v>
      </c>
      <c r="D284" s="143">
        <v>5</v>
      </c>
      <c r="E284" s="143">
        <v>4</v>
      </c>
      <c r="F284" s="143">
        <v>1</v>
      </c>
      <c r="J284" s="143">
        <v>1</v>
      </c>
      <c r="P284" s="144"/>
      <c r="R284" s="162">
        <v>2022</v>
      </c>
      <c r="S284" s="143" t="s">
        <v>1352</v>
      </c>
      <c r="U284" s="143" t="s">
        <v>1350</v>
      </c>
      <c r="V284" s="38" t="s">
        <v>861</v>
      </c>
      <c r="W284" s="104" t="s">
        <v>552</v>
      </c>
      <c r="X284" s="83">
        <v>70000000000</v>
      </c>
      <c r="Y284" s="146" t="s">
        <v>1353</v>
      </c>
    </row>
    <row r="285" spans="1:28" s="143" customFormat="1" ht="12.75" customHeight="1">
      <c r="A285" s="151" t="s">
        <v>1376</v>
      </c>
      <c r="B285" s="151">
        <f t="shared" si="1"/>
        <v>18</v>
      </c>
      <c r="D285" s="143">
        <v>7</v>
      </c>
      <c r="E285" s="143">
        <v>10</v>
      </c>
      <c r="F285" s="143">
        <v>1</v>
      </c>
      <c r="J285" s="143">
        <v>1</v>
      </c>
      <c r="P285" s="144"/>
      <c r="R285" s="162">
        <v>2022</v>
      </c>
      <c r="S285" s="143" t="s">
        <v>1379</v>
      </c>
      <c r="U285" s="143" t="s">
        <v>1377</v>
      </c>
      <c r="V285" s="40" t="s">
        <v>563</v>
      </c>
      <c r="W285" s="104" t="s">
        <v>552</v>
      </c>
      <c r="X285" s="83">
        <v>210000000000</v>
      </c>
      <c r="Y285" s="146" t="s">
        <v>1378</v>
      </c>
    </row>
    <row r="286" spans="1:28" s="143" customFormat="1" ht="12.75" customHeight="1">
      <c r="A286" s="148" t="s">
        <v>1381</v>
      </c>
      <c r="B286" s="148">
        <f t="shared" si="1"/>
        <v>2</v>
      </c>
      <c r="I286" s="143">
        <v>2</v>
      </c>
      <c r="N286" s="143">
        <v>1</v>
      </c>
      <c r="P286" s="144"/>
      <c r="R286" s="162">
        <v>2022</v>
      </c>
      <c r="S286" s="143" t="s">
        <v>1384</v>
      </c>
      <c r="U286" s="143" t="s">
        <v>1383</v>
      </c>
      <c r="V286" s="34" t="s">
        <v>624</v>
      </c>
      <c r="W286" s="34" t="s">
        <v>582</v>
      </c>
      <c r="X286" s="83">
        <v>2.0000000000000001E-9</v>
      </c>
      <c r="Y286" s="146" t="s">
        <v>1382</v>
      </c>
    </row>
    <row r="287" spans="1:28" s="143" customFormat="1" ht="12.75" customHeight="1">
      <c r="A287" s="153" t="s">
        <v>1400</v>
      </c>
      <c r="B287" s="153">
        <f t="shared" si="1"/>
        <v>3</v>
      </c>
      <c r="E287" s="143">
        <v>2</v>
      </c>
      <c r="I287" s="143">
        <v>1</v>
      </c>
      <c r="M287" s="143">
        <v>1</v>
      </c>
      <c r="P287" s="144"/>
      <c r="R287" s="162">
        <v>2022</v>
      </c>
      <c r="S287" s="143" t="s">
        <v>1462</v>
      </c>
      <c r="U287" s="143" t="s">
        <v>1401</v>
      </c>
      <c r="V287" s="38" t="s">
        <v>856</v>
      </c>
      <c r="W287" s="34" t="s">
        <v>582</v>
      </c>
      <c r="X287" s="83">
        <v>1000000000000</v>
      </c>
      <c r="Y287" s="146" t="s">
        <v>1399</v>
      </c>
    </row>
    <row r="288" spans="1:28" s="143" customFormat="1" ht="12.75" customHeight="1">
      <c r="A288" s="152" t="s">
        <v>1402</v>
      </c>
      <c r="B288" s="152">
        <f t="shared" si="1"/>
        <v>8</v>
      </c>
      <c r="D288" s="143">
        <v>2</v>
      </c>
      <c r="E288" s="143">
        <v>6</v>
      </c>
      <c r="P288" s="144"/>
      <c r="R288" s="162">
        <v>2022</v>
      </c>
      <c r="S288" s="143" t="s">
        <v>1408</v>
      </c>
      <c r="V288" s="38" t="s">
        <v>861</v>
      </c>
      <c r="W288" s="104" t="s">
        <v>552</v>
      </c>
      <c r="X288" s="83">
        <v>130000000000</v>
      </c>
      <c r="Y288" s="146" t="s">
        <v>1404</v>
      </c>
    </row>
    <row r="289" spans="1:28" s="143" customFormat="1" ht="12.75" customHeight="1">
      <c r="A289" s="142" t="s">
        <v>1403</v>
      </c>
      <c r="B289" s="142">
        <f t="shared" si="1"/>
        <v>6</v>
      </c>
      <c r="D289" s="143">
        <v>1</v>
      </c>
      <c r="E289" s="143">
        <v>4</v>
      </c>
      <c r="H289" s="143">
        <v>1</v>
      </c>
      <c r="N289" s="143">
        <v>1</v>
      </c>
      <c r="P289" s="144"/>
      <c r="R289" s="162">
        <v>2022</v>
      </c>
      <c r="S289" s="143" t="s">
        <v>1408</v>
      </c>
      <c r="V289" s="38" t="s">
        <v>861</v>
      </c>
      <c r="W289" s="104" t="s">
        <v>552</v>
      </c>
      <c r="X289" s="83">
        <v>95000000000</v>
      </c>
      <c r="Y289" s="146" t="s">
        <v>1404</v>
      </c>
    </row>
    <row r="290" spans="1:28" ht="12.75" customHeight="1">
      <c r="A290" s="125" t="s">
        <v>1312</v>
      </c>
      <c r="B290" s="125">
        <f>SUM(D290:I290)</f>
        <v>9</v>
      </c>
      <c r="D290" s="34">
        <v>4</v>
      </c>
      <c r="E290" s="34">
        <v>3</v>
      </c>
      <c r="F290" s="34">
        <v>2</v>
      </c>
      <c r="P290" s="115"/>
      <c r="R290" s="119">
        <v>2022</v>
      </c>
      <c r="S290" s="34" t="s">
        <v>1315</v>
      </c>
      <c r="U290" s="34" t="s">
        <v>1313</v>
      </c>
      <c r="V290" s="34" t="s">
        <v>648</v>
      </c>
      <c r="W290" s="34" t="s">
        <v>695</v>
      </c>
      <c r="X290" s="83">
        <v>1000000000000000</v>
      </c>
      <c r="Y290" s="75" t="s">
        <v>1314</v>
      </c>
      <c r="Z290" s="75" t="s">
        <v>1633</v>
      </c>
      <c r="AB290" s="54"/>
    </row>
    <row r="291" spans="1:28" s="143" customFormat="1" ht="12.75" customHeight="1">
      <c r="A291" s="155" t="s">
        <v>1407</v>
      </c>
      <c r="B291" s="155">
        <f t="shared" si="1"/>
        <v>7</v>
      </c>
      <c r="C291" s="143">
        <v>1</v>
      </c>
      <c r="D291" s="143">
        <v>1</v>
      </c>
      <c r="E291" s="143">
        <v>4</v>
      </c>
      <c r="F291" s="143">
        <v>2</v>
      </c>
      <c r="J291" s="143">
        <v>2</v>
      </c>
      <c r="N291" s="143">
        <v>1</v>
      </c>
      <c r="P291" s="144"/>
      <c r="R291" s="145">
        <v>2023</v>
      </c>
      <c r="S291" s="143" t="s">
        <v>1409</v>
      </c>
      <c r="V291" s="38" t="s">
        <v>861</v>
      </c>
      <c r="W291" s="104" t="s">
        <v>552</v>
      </c>
      <c r="X291" s="83">
        <v>11000000000</v>
      </c>
      <c r="Y291" s="146" t="s">
        <v>1406</v>
      </c>
    </row>
    <row r="292" spans="1:28" s="143" customFormat="1" ht="12.75" customHeight="1">
      <c r="A292" s="151" t="s">
        <v>1416</v>
      </c>
      <c r="B292" s="151">
        <f t="shared" si="1"/>
        <v>11</v>
      </c>
      <c r="C292" s="143">
        <v>-1</v>
      </c>
      <c r="D292" s="143">
        <v>1</v>
      </c>
      <c r="E292" s="143">
        <v>10</v>
      </c>
      <c r="N292" s="143">
        <v>1</v>
      </c>
      <c r="P292" s="144"/>
      <c r="R292" s="145">
        <v>2023</v>
      </c>
      <c r="S292" s="143" t="s">
        <v>1417</v>
      </c>
      <c r="V292" s="40" t="s">
        <v>563</v>
      </c>
      <c r="W292" s="104" t="s">
        <v>552</v>
      </c>
      <c r="X292" s="83">
        <v>400000000000</v>
      </c>
      <c r="Y292" s="146" t="s">
        <v>1415</v>
      </c>
    </row>
    <row r="293" spans="1:28" s="143" customFormat="1" ht="12.75" customHeight="1">
      <c r="A293" s="152" t="s">
        <v>1421</v>
      </c>
      <c r="B293" s="152">
        <f t="shared" si="1"/>
        <v>8</v>
      </c>
      <c r="C293" s="143">
        <v>-1</v>
      </c>
      <c r="E293" s="143">
        <v>7</v>
      </c>
      <c r="F293" s="143">
        <v>1</v>
      </c>
      <c r="N293" s="143">
        <v>1</v>
      </c>
      <c r="P293" s="144"/>
      <c r="R293" s="145">
        <v>2023</v>
      </c>
      <c r="S293" s="143" t="s">
        <v>1422</v>
      </c>
      <c r="V293" s="38" t="s">
        <v>861</v>
      </c>
      <c r="W293" s="104" t="s">
        <v>1420</v>
      </c>
      <c r="X293" s="83">
        <v>2400000000000</v>
      </c>
      <c r="Y293" s="146" t="s">
        <v>1419</v>
      </c>
    </row>
    <row r="294" spans="1:28" s="143" customFormat="1" ht="12.75" customHeight="1">
      <c r="A294" s="152" t="s">
        <v>1424</v>
      </c>
      <c r="B294" s="152">
        <f t="shared" si="1"/>
        <v>8</v>
      </c>
      <c r="D294" s="143">
        <v>4</v>
      </c>
      <c r="E294" s="143">
        <v>3</v>
      </c>
      <c r="G294" s="143">
        <v>1</v>
      </c>
      <c r="L294" s="143">
        <v>1</v>
      </c>
      <c r="P294" s="144"/>
      <c r="R294" s="145">
        <v>2023</v>
      </c>
      <c r="S294" s="143" t="s">
        <v>1425</v>
      </c>
      <c r="U294" s="143" t="s">
        <v>1426</v>
      </c>
      <c r="V294" s="38" t="s">
        <v>861</v>
      </c>
      <c r="W294" s="104" t="s">
        <v>552</v>
      </c>
      <c r="X294" s="83">
        <v>150000000000</v>
      </c>
      <c r="Y294" s="146" t="s">
        <v>1427</v>
      </c>
    </row>
    <row r="295" spans="1:28" s="143" customFormat="1" ht="12.75" customHeight="1">
      <c r="A295" s="142" t="s">
        <v>1447</v>
      </c>
      <c r="B295" s="142">
        <f t="shared" si="1"/>
        <v>6</v>
      </c>
      <c r="D295" s="143">
        <v>1</v>
      </c>
      <c r="E295" s="143">
        <v>3</v>
      </c>
      <c r="F295" s="143">
        <v>1</v>
      </c>
      <c r="I295" s="143">
        <v>1</v>
      </c>
      <c r="J295" s="143">
        <v>1</v>
      </c>
      <c r="N295" s="143">
        <v>1</v>
      </c>
      <c r="P295" s="144"/>
      <c r="R295" s="145">
        <v>2023</v>
      </c>
      <c r="S295" s="143" t="s">
        <v>1452</v>
      </c>
      <c r="U295" s="157" t="s">
        <v>1450</v>
      </c>
      <c r="V295" s="38" t="s">
        <v>861</v>
      </c>
      <c r="W295" s="34" t="s">
        <v>582</v>
      </c>
      <c r="X295" s="83">
        <v>3000000000000</v>
      </c>
      <c r="Y295" s="146" t="s">
        <v>1449</v>
      </c>
    </row>
    <row r="296" spans="1:28" s="143" customFormat="1" ht="12.75" customHeight="1">
      <c r="A296" s="158" t="s">
        <v>1448</v>
      </c>
      <c r="B296" s="158">
        <f t="shared" si="1"/>
        <v>5</v>
      </c>
      <c r="E296" s="143">
        <v>3</v>
      </c>
      <c r="F296" s="143">
        <v>1</v>
      </c>
      <c r="I296" s="143">
        <v>1</v>
      </c>
      <c r="J296" s="143">
        <v>1</v>
      </c>
      <c r="N296" s="143">
        <v>1</v>
      </c>
      <c r="P296" s="144"/>
      <c r="R296" s="145">
        <v>2023</v>
      </c>
      <c r="S296" s="143" t="s">
        <v>1452</v>
      </c>
      <c r="U296" s="143" t="s">
        <v>1451</v>
      </c>
      <c r="V296" s="38" t="s">
        <v>861</v>
      </c>
      <c r="W296" s="34" t="s">
        <v>582</v>
      </c>
      <c r="X296" s="83">
        <v>120000000000</v>
      </c>
      <c r="Y296" s="146" t="s">
        <v>1449</v>
      </c>
    </row>
    <row r="297" spans="1:28" s="143" customFormat="1" ht="12.75" customHeight="1">
      <c r="A297" s="142" t="s">
        <v>1453</v>
      </c>
      <c r="B297" s="142">
        <f t="shared" si="1"/>
        <v>6</v>
      </c>
      <c r="C297" s="143">
        <v>1</v>
      </c>
      <c r="D297" s="143">
        <v>1</v>
      </c>
      <c r="E297" s="143">
        <v>4</v>
      </c>
      <c r="I297" s="143">
        <v>1</v>
      </c>
      <c r="N297" s="143">
        <v>1</v>
      </c>
      <c r="P297" s="144"/>
      <c r="R297" s="145">
        <v>2023</v>
      </c>
      <c r="S297" s="143" t="s">
        <v>1458</v>
      </c>
      <c r="V297" s="38" t="s">
        <v>856</v>
      </c>
      <c r="W297" s="34" t="s">
        <v>582</v>
      </c>
      <c r="X297" s="83">
        <v>210000000000</v>
      </c>
      <c r="Y297" s="146" t="s">
        <v>1457</v>
      </c>
    </row>
    <row r="298" spans="1:28" s="143" customFormat="1" ht="12.75" customHeight="1">
      <c r="A298" s="158" t="s">
        <v>1454</v>
      </c>
      <c r="B298" s="158">
        <f t="shared" si="1"/>
        <v>5</v>
      </c>
      <c r="C298" s="143">
        <v>1</v>
      </c>
      <c r="E298" s="143">
        <v>3</v>
      </c>
      <c r="F298" s="143">
        <v>1</v>
      </c>
      <c r="I298" s="143">
        <v>1</v>
      </c>
      <c r="N298" s="143">
        <v>1</v>
      </c>
      <c r="P298" s="144"/>
      <c r="R298" s="145">
        <v>2023</v>
      </c>
      <c r="S298" s="143" t="s">
        <v>1458</v>
      </c>
      <c r="V298" s="38" t="s">
        <v>856</v>
      </c>
      <c r="W298" s="34" t="s">
        <v>582</v>
      </c>
      <c r="X298" s="83">
        <v>3500000000</v>
      </c>
      <c r="Y298" s="146" t="s">
        <v>1457</v>
      </c>
    </row>
    <row r="299" spans="1:28" s="143" customFormat="1" ht="12.75" customHeight="1">
      <c r="A299" s="152" t="s">
        <v>1455</v>
      </c>
      <c r="B299" s="152">
        <f t="shared" si="1"/>
        <v>8</v>
      </c>
      <c r="C299" s="143">
        <v>1</v>
      </c>
      <c r="D299" s="143">
        <v>1</v>
      </c>
      <c r="E299" s="143">
        <v>6</v>
      </c>
      <c r="I299" s="143">
        <v>1</v>
      </c>
      <c r="N299" s="143">
        <v>1</v>
      </c>
      <c r="P299" s="144"/>
      <c r="R299" s="145">
        <v>2023</v>
      </c>
      <c r="S299" s="143" t="s">
        <v>1458</v>
      </c>
      <c r="V299" s="38" t="s">
        <v>856</v>
      </c>
      <c r="W299" s="34" t="s">
        <v>582</v>
      </c>
      <c r="X299" s="83">
        <v>1000000000000</v>
      </c>
      <c r="Y299" s="146" t="s">
        <v>1457</v>
      </c>
    </row>
    <row r="300" spans="1:28" s="143" customFormat="1" ht="12.75" customHeight="1">
      <c r="A300" s="155" t="s">
        <v>1456</v>
      </c>
      <c r="B300" s="155">
        <f t="shared" si="1"/>
        <v>7</v>
      </c>
      <c r="C300" s="143">
        <v>1</v>
      </c>
      <c r="E300" s="143">
        <v>5</v>
      </c>
      <c r="F300" s="143">
        <v>1</v>
      </c>
      <c r="I300" s="143">
        <v>1</v>
      </c>
      <c r="N300" s="143">
        <v>1</v>
      </c>
      <c r="P300" s="144"/>
      <c r="R300" s="145">
        <v>2023</v>
      </c>
      <c r="S300" s="143" t="s">
        <v>1458</v>
      </c>
      <c r="V300" s="38" t="s">
        <v>856</v>
      </c>
      <c r="W300" s="34" t="s">
        <v>582</v>
      </c>
      <c r="X300" s="83">
        <v>460000000000</v>
      </c>
      <c r="Y300" s="146" t="s">
        <v>1457</v>
      </c>
    </row>
    <row r="301" spans="1:28" s="143" customFormat="1" ht="12.75" customHeight="1">
      <c r="A301" s="151" t="s">
        <v>1465</v>
      </c>
      <c r="B301" s="151">
        <f t="shared" si="1"/>
        <v>11</v>
      </c>
      <c r="D301" s="143">
        <v>5</v>
      </c>
      <c r="E301" s="143">
        <v>5</v>
      </c>
      <c r="F301" s="143">
        <v>1</v>
      </c>
      <c r="J301" s="143">
        <v>1</v>
      </c>
      <c r="P301" s="144"/>
      <c r="R301" s="145">
        <v>2023</v>
      </c>
      <c r="S301" s="143" t="s">
        <v>1463</v>
      </c>
      <c r="U301" s="143" t="s">
        <v>1464</v>
      </c>
      <c r="V301" s="40" t="s">
        <v>563</v>
      </c>
      <c r="W301" s="104" t="s">
        <v>552</v>
      </c>
      <c r="X301" s="83">
        <v>38000000000</v>
      </c>
      <c r="Y301" s="146" t="s">
        <v>1461</v>
      </c>
    </row>
    <row r="302" spans="1:28" s="143" customFormat="1" ht="12.75" customHeight="1">
      <c r="A302" s="161" t="s">
        <v>1474</v>
      </c>
      <c r="B302" s="153">
        <f t="shared" si="1"/>
        <v>3</v>
      </c>
      <c r="D302" s="143">
        <v>1</v>
      </c>
      <c r="G302" s="143">
        <v>1</v>
      </c>
      <c r="H302" s="143">
        <v>1</v>
      </c>
      <c r="P302" s="144"/>
      <c r="R302" s="145">
        <v>2023</v>
      </c>
      <c r="S302" s="143" t="s">
        <v>1477</v>
      </c>
      <c r="V302" s="38" t="s">
        <v>856</v>
      </c>
      <c r="W302" s="34" t="s">
        <v>1476</v>
      </c>
      <c r="X302" s="83">
        <v>290000000000</v>
      </c>
      <c r="Y302" s="146" t="s">
        <v>1475</v>
      </c>
    </row>
    <row r="303" spans="1:28" s="143" customFormat="1" ht="12.75" customHeight="1">
      <c r="A303" s="150" t="s">
        <v>1479</v>
      </c>
      <c r="B303" s="150">
        <f t="shared" si="1"/>
        <v>10</v>
      </c>
      <c r="D303" s="143">
        <v>5</v>
      </c>
      <c r="E303" s="143">
        <v>2</v>
      </c>
      <c r="F303" s="143">
        <v>1</v>
      </c>
      <c r="G303" s="143">
        <v>2</v>
      </c>
      <c r="J303" s="143">
        <v>1</v>
      </c>
      <c r="K303" s="143">
        <v>1</v>
      </c>
      <c r="P303" s="144"/>
      <c r="R303" s="145">
        <v>2023</v>
      </c>
      <c r="S303" s="143" t="s">
        <v>1481</v>
      </c>
      <c r="U303" s="143" t="s">
        <v>1482</v>
      </c>
      <c r="V303" s="38" t="s">
        <v>856</v>
      </c>
      <c r="W303" s="34" t="s">
        <v>1483</v>
      </c>
      <c r="X303" s="83">
        <v>7400000000000</v>
      </c>
      <c r="Y303" s="146" t="s">
        <v>1480</v>
      </c>
    </row>
    <row r="304" spans="1:28" s="143" customFormat="1" ht="12.75" customHeight="1">
      <c r="A304" s="142" t="s">
        <v>1488</v>
      </c>
      <c r="B304" s="142">
        <f t="shared" si="1"/>
        <v>6</v>
      </c>
      <c r="C304" s="143">
        <v>1</v>
      </c>
      <c r="D304" s="143">
        <v>3</v>
      </c>
      <c r="E304" s="143">
        <v>3</v>
      </c>
      <c r="P304" s="144"/>
      <c r="R304" s="145">
        <v>2023</v>
      </c>
      <c r="S304" s="143" t="s">
        <v>1487</v>
      </c>
      <c r="T304" s="143" t="s">
        <v>1484</v>
      </c>
      <c r="V304" s="38" t="s">
        <v>856</v>
      </c>
      <c r="W304" s="104" t="s">
        <v>552</v>
      </c>
      <c r="X304" s="83">
        <v>1950000000000</v>
      </c>
      <c r="Y304" s="146" t="s">
        <v>1486</v>
      </c>
      <c r="Z304" s="146" t="s">
        <v>1485</v>
      </c>
    </row>
    <row r="305" spans="1:27" s="143" customFormat="1" ht="12.75" customHeight="1">
      <c r="A305" s="142" t="s">
        <v>1492</v>
      </c>
      <c r="B305" s="142">
        <f t="shared" si="1"/>
        <v>6</v>
      </c>
      <c r="D305" s="143">
        <v>2</v>
      </c>
      <c r="E305" s="143">
        <v>3</v>
      </c>
      <c r="F305" s="143">
        <v>1</v>
      </c>
      <c r="J305" s="143">
        <v>1</v>
      </c>
      <c r="P305" s="144"/>
      <c r="R305" s="145">
        <v>2023</v>
      </c>
      <c r="S305" s="143" t="s">
        <v>1489</v>
      </c>
      <c r="U305" s="143" t="s">
        <v>1490</v>
      </c>
      <c r="V305" s="38" t="s">
        <v>861</v>
      </c>
      <c r="W305" s="104" t="s">
        <v>552</v>
      </c>
      <c r="X305" s="83">
        <v>250000000000</v>
      </c>
      <c r="Y305" s="146" t="s">
        <v>1491</v>
      </c>
    </row>
    <row r="306" spans="1:27" s="143" customFormat="1" ht="12.75" customHeight="1">
      <c r="A306" s="142" t="s">
        <v>1497</v>
      </c>
      <c r="B306" s="142">
        <f t="shared" si="1"/>
        <v>6</v>
      </c>
      <c r="D306" s="143">
        <v>2</v>
      </c>
      <c r="E306" s="143">
        <v>1</v>
      </c>
      <c r="G306" s="143">
        <v>3</v>
      </c>
      <c r="K306" s="143">
        <v>2</v>
      </c>
      <c r="P306" s="144"/>
      <c r="R306" s="145">
        <v>2023</v>
      </c>
      <c r="S306" s="143" t="s">
        <v>1498</v>
      </c>
      <c r="U306" s="143" t="s">
        <v>1495</v>
      </c>
      <c r="V306" s="38" t="s">
        <v>856</v>
      </c>
      <c r="W306" s="34" t="s">
        <v>1494</v>
      </c>
      <c r="X306" s="83">
        <v>6400000000000</v>
      </c>
      <c r="Y306" s="146" t="s">
        <v>1496</v>
      </c>
    </row>
    <row r="307" spans="1:27" s="143" customFormat="1" ht="12.75" customHeight="1">
      <c r="A307" s="165" t="s">
        <v>1561</v>
      </c>
      <c r="B307" s="165">
        <f t="shared" si="1"/>
        <v>12</v>
      </c>
      <c r="D307" s="143">
        <v>8</v>
      </c>
      <c r="E307" s="143">
        <v>4</v>
      </c>
      <c r="L307" s="143">
        <v>2</v>
      </c>
      <c r="P307" s="144"/>
      <c r="R307" s="145">
        <v>2023</v>
      </c>
      <c r="S307" s="143" t="s">
        <v>1563</v>
      </c>
      <c r="U307" s="143" t="s">
        <v>1562</v>
      </c>
      <c r="V307" s="38" t="s">
        <v>856</v>
      </c>
      <c r="W307" s="34" t="s">
        <v>824</v>
      </c>
      <c r="X307" s="83">
        <v>260000000000000</v>
      </c>
      <c r="Y307" s="146" t="s">
        <v>1560</v>
      </c>
    </row>
    <row r="308" spans="1:27" s="143" customFormat="1" ht="12.75" customHeight="1">
      <c r="A308" s="147" t="s">
        <v>1635</v>
      </c>
      <c r="B308" s="147">
        <f>SUM(D308:I308)</f>
        <v>4</v>
      </c>
      <c r="C308" s="143">
        <v>1</v>
      </c>
      <c r="D308" s="143">
        <v>3</v>
      </c>
      <c r="E308" s="143">
        <v>1</v>
      </c>
      <c r="P308" s="115"/>
      <c r="Q308" s="143" t="s">
        <v>1640</v>
      </c>
      <c r="R308" s="145">
        <v>2023</v>
      </c>
      <c r="S308" s="143" t="s">
        <v>1639</v>
      </c>
      <c r="T308" s="143" t="s">
        <v>1642</v>
      </c>
      <c r="U308" s="143" t="s">
        <v>1638</v>
      </c>
      <c r="V308" s="38" t="s">
        <v>1637</v>
      </c>
      <c r="W308" s="34" t="s">
        <v>807</v>
      </c>
      <c r="X308" s="83">
        <v>4000000000000</v>
      </c>
      <c r="Y308" s="146" t="s">
        <v>1636</v>
      </c>
      <c r="Z308" s="146" t="s">
        <v>1641</v>
      </c>
    </row>
    <row r="309" spans="1:27" s="143" customFormat="1" ht="12.75" customHeight="1">
      <c r="A309" s="147" t="s">
        <v>1549</v>
      </c>
      <c r="B309" s="147">
        <f t="shared" si="1"/>
        <v>4</v>
      </c>
      <c r="D309" s="143">
        <v>1</v>
      </c>
      <c r="E309" s="143">
        <v>1</v>
      </c>
      <c r="F309" s="143">
        <v>1</v>
      </c>
      <c r="H309" s="143">
        <v>1</v>
      </c>
      <c r="N309" s="143">
        <v>1</v>
      </c>
      <c r="P309" s="144"/>
      <c r="R309" s="162">
        <v>2024</v>
      </c>
      <c r="S309" s="143" t="s">
        <v>1548</v>
      </c>
      <c r="U309" s="143" t="s">
        <v>1547</v>
      </c>
      <c r="V309" s="38" t="s">
        <v>861</v>
      </c>
      <c r="W309" s="104" t="s">
        <v>552</v>
      </c>
      <c r="X309" s="83">
        <v>9000000000</v>
      </c>
      <c r="Y309" s="146" t="s">
        <v>1546</v>
      </c>
    </row>
    <row r="310" spans="1:27" s="143" customFormat="1" ht="12.75" customHeight="1">
      <c r="A310" s="151" t="s">
        <v>1570</v>
      </c>
      <c r="B310" s="151">
        <f t="shared" si="1"/>
        <v>13</v>
      </c>
      <c r="D310" s="143">
        <v>8</v>
      </c>
      <c r="E310" s="143">
        <v>3</v>
      </c>
      <c r="G310" s="143">
        <v>2</v>
      </c>
      <c r="L310" s="143">
        <v>1</v>
      </c>
      <c r="P310" s="144"/>
      <c r="R310" s="162">
        <v>2024</v>
      </c>
      <c r="S310" s="143" t="s">
        <v>1585</v>
      </c>
      <c r="U310" s="143" t="s">
        <v>1568</v>
      </c>
      <c r="V310" s="34" t="s">
        <v>648</v>
      </c>
      <c r="W310" s="34" t="s">
        <v>1569</v>
      </c>
      <c r="X310" s="83">
        <v>1.3E+17</v>
      </c>
      <c r="Y310" s="146" t="s">
        <v>1567</v>
      </c>
    </row>
    <row r="311" spans="1:27" s="143" customFormat="1" ht="12.75" customHeight="1">
      <c r="A311" s="158" t="s">
        <v>1574</v>
      </c>
      <c r="B311" s="158">
        <f t="shared" si="1"/>
        <v>5</v>
      </c>
      <c r="C311" s="143">
        <v>1</v>
      </c>
      <c r="D311" s="143">
        <v>3</v>
      </c>
      <c r="E311" s="143">
        <v>2</v>
      </c>
      <c r="P311" s="144"/>
      <c r="R311" s="162">
        <v>2024</v>
      </c>
      <c r="S311" s="143" t="s">
        <v>1578</v>
      </c>
      <c r="U311" s="143" t="s">
        <v>1577</v>
      </c>
      <c r="V311" s="34" t="s">
        <v>648</v>
      </c>
      <c r="W311" s="34" t="s">
        <v>1576</v>
      </c>
      <c r="X311" s="83">
        <v>2000000000000</v>
      </c>
      <c r="Y311" s="146" t="s">
        <v>1575</v>
      </c>
    </row>
    <row r="312" spans="1:27" s="143" customFormat="1" ht="12.75" customHeight="1">
      <c r="A312" s="147" t="s">
        <v>1580</v>
      </c>
      <c r="B312" s="147">
        <f t="shared" si="1"/>
        <v>4</v>
      </c>
      <c r="C312" s="143">
        <v>1</v>
      </c>
      <c r="D312" s="143">
        <v>1</v>
      </c>
      <c r="E312" s="143">
        <v>1</v>
      </c>
      <c r="G312" s="143">
        <v>1</v>
      </c>
      <c r="H312" s="143">
        <v>1</v>
      </c>
      <c r="P312" s="144"/>
      <c r="R312" s="162">
        <v>2024</v>
      </c>
      <c r="S312" s="143" t="s">
        <v>1581</v>
      </c>
      <c r="U312" s="143" t="s">
        <v>1582</v>
      </c>
      <c r="V312" s="38" t="s">
        <v>856</v>
      </c>
      <c r="W312" s="34" t="s">
        <v>824</v>
      </c>
      <c r="X312" s="83">
        <v>9000000000000</v>
      </c>
      <c r="Y312" s="146" t="s">
        <v>1583</v>
      </c>
    </row>
    <row r="313" spans="1:27" s="143" customFormat="1" ht="12.75" customHeight="1">
      <c r="A313" s="147" t="s">
        <v>1586</v>
      </c>
      <c r="B313" s="147">
        <f t="shared" si="1"/>
        <v>4</v>
      </c>
      <c r="D313" s="143">
        <v>1</v>
      </c>
      <c r="F313" s="143">
        <v>1</v>
      </c>
      <c r="G313" s="143">
        <v>1</v>
      </c>
      <c r="H313" s="143">
        <v>1</v>
      </c>
      <c r="L313" s="143">
        <v>1</v>
      </c>
      <c r="P313" s="144"/>
      <c r="R313" s="162">
        <v>2024</v>
      </c>
      <c r="S313" s="143" t="s">
        <v>1588</v>
      </c>
      <c r="U313" s="143" t="s">
        <v>1589</v>
      </c>
      <c r="V313" s="38" t="s">
        <v>856</v>
      </c>
      <c r="W313" s="34" t="s">
        <v>824</v>
      </c>
      <c r="X313" s="83">
        <v>80000000000000</v>
      </c>
      <c r="Y313" s="146" t="s">
        <v>1587</v>
      </c>
    </row>
    <row r="314" spans="1:27" s="143" customFormat="1" ht="12.75" customHeight="1">
      <c r="A314" s="142" t="s">
        <v>1591</v>
      </c>
      <c r="B314" s="142">
        <f t="shared" si="1"/>
        <v>6</v>
      </c>
      <c r="D314" s="143">
        <v>1</v>
      </c>
      <c r="E314" s="143">
        <v>3</v>
      </c>
      <c r="F314" s="143">
        <v>1</v>
      </c>
      <c r="H314" s="143">
        <v>1</v>
      </c>
      <c r="P314" s="144"/>
      <c r="R314" s="162">
        <v>2024</v>
      </c>
      <c r="S314" s="143" t="s">
        <v>1626</v>
      </c>
      <c r="U314" s="143" t="s">
        <v>1592</v>
      </c>
      <c r="V314" s="38" t="s">
        <v>861</v>
      </c>
      <c r="W314" s="104" t="s">
        <v>552</v>
      </c>
      <c r="X314" s="83">
        <v>120000000000</v>
      </c>
      <c r="Y314" s="75" t="s">
        <v>1625</v>
      </c>
    </row>
    <row r="315" spans="1:27" s="143" customFormat="1" ht="12.75" customHeight="1">
      <c r="A315" s="142" t="s">
        <v>1596</v>
      </c>
      <c r="B315" s="142">
        <f t="shared" si="1"/>
        <v>6</v>
      </c>
      <c r="D315" s="143">
        <v>2</v>
      </c>
      <c r="E315" s="143">
        <v>2</v>
      </c>
      <c r="F315" s="143">
        <v>2</v>
      </c>
      <c r="J315" s="143">
        <v>2</v>
      </c>
      <c r="P315" s="144"/>
      <c r="R315" s="162">
        <v>2024</v>
      </c>
      <c r="S315" s="143" t="s">
        <v>1597</v>
      </c>
      <c r="U315" s="143" t="s">
        <v>1595</v>
      </c>
      <c r="V315" s="38" t="s">
        <v>856</v>
      </c>
      <c r="W315" s="34" t="s">
        <v>824</v>
      </c>
      <c r="X315" s="83">
        <v>2900000000000</v>
      </c>
      <c r="Y315" s="146" t="s">
        <v>1594</v>
      </c>
    </row>
    <row r="316" spans="1:27" s="143" customFormat="1" ht="12.75" customHeight="1">
      <c r="A316" s="161" t="s">
        <v>1603</v>
      </c>
      <c r="B316" s="161">
        <f>SUM(D316:I316)</f>
        <v>3</v>
      </c>
      <c r="E316" s="143">
        <v>2</v>
      </c>
      <c r="I316" s="143">
        <v>1</v>
      </c>
      <c r="P316" s="144"/>
      <c r="R316" s="162">
        <v>2024</v>
      </c>
      <c r="S316" s="143" t="s">
        <v>1600</v>
      </c>
      <c r="U316" s="143" t="s">
        <v>1602</v>
      </c>
      <c r="V316" s="38" t="s">
        <v>1601</v>
      </c>
      <c r="W316" s="34" t="s">
        <v>582</v>
      </c>
      <c r="X316" s="83">
        <v>560000000000</v>
      </c>
      <c r="Y316" s="146" t="s">
        <v>1599</v>
      </c>
    </row>
    <row r="317" spans="1:27" s="54" customFormat="1">
      <c r="A317" s="100" t="s">
        <v>914</v>
      </c>
      <c r="B317" s="100">
        <f>SUM(D317:I317)</f>
        <v>10</v>
      </c>
      <c r="C317" s="34"/>
      <c r="D317" s="34">
        <v>6</v>
      </c>
      <c r="E317" s="34">
        <v>4</v>
      </c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115"/>
      <c r="Q317" s="34"/>
      <c r="R317" s="162">
        <v>2024</v>
      </c>
      <c r="S317" s="34" t="s">
        <v>911</v>
      </c>
      <c r="T317" s="34" t="s">
        <v>1631</v>
      </c>
      <c r="U317" s="34" t="s">
        <v>916</v>
      </c>
      <c r="V317" s="38" t="s">
        <v>861</v>
      </c>
      <c r="W317" s="104" t="s">
        <v>552</v>
      </c>
      <c r="X317" s="83">
        <v>900000000000</v>
      </c>
      <c r="Y317" s="75" t="s">
        <v>1154</v>
      </c>
      <c r="Z317" s="75" t="s">
        <v>1632</v>
      </c>
    </row>
    <row r="318" spans="1:27" s="54" customFormat="1">
      <c r="A318" s="136" t="s">
        <v>1628</v>
      </c>
      <c r="B318" s="136">
        <f t="shared" ref="B318:B329" si="2">SUM(D318:I318)</f>
        <v>7</v>
      </c>
      <c r="C318" s="34">
        <v>1</v>
      </c>
      <c r="D318" s="34">
        <v>1</v>
      </c>
      <c r="E318" s="34">
        <v>5</v>
      </c>
      <c r="F318" s="34">
        <v>1</v>
      </c>
      <c r="G318" s="34"/>
      <c r="H318" s="34"/>
      <c r="I318" s="34"/>
      <c r="J318" s="34"/>
      <c r="K318" s="34"/>
      <c r="L318" s="34"/>
      <c r="M318" s="34"/>
      <c r="N318" s="34">
        <v>1</v>
      </c>
      <c r="O318" s="34"/>
      <c r="P318" s="115"/>
      <c r="Q318" s="34"/>
      <c r="R318" s="162">
        <v>2024</v>
      </c>
      <c r="S318" s="34" t="s">
        <v>1630</v>
      </c>
      <c r="T318" s="34"/>
      <c r="U318" s="34"/>
      <c r="V318" s="38" t="s">
        <v>861</v>
      </c>
      <c r="W318" s="104" t="s">
        <v>552</v>
      </c>
      <c r="X318" s="83">
        <v>99000000000</v>
      </c>
      <c r="Y318" s="75" t="s">
        <v>1627</v>
      </c>
      <c r="Z318" s="75"/>
      <c r="AA318" s="34"/>
    </row>
    <row r="319" spans="1:27" s="54" customFormat="1">
      <c r="A319" s="173" t="s">
        <v>1629</v>
      </c>
      <c r="B319" s="173">
        <f t="shared" si="2"/>
        <v>9</v>
      </c>
      <c r="C319" s="34">
        <v>1</v>
      </c>
      <c r="D319" s="34">
        <v>1</v>
      </c>
      <c r="E319" s="34">
        <v>7</v>
      </c>
      <c r="F319" s="34">
        <v>1</v>
      </c>
      <c r="G319" s="34"/>
      <c r="H319" s="34"/>
      <c r="I319" s="34"/>
      <c r="J319" s="34"/>
      <c r="K319" s="34"/>
      <c r="L319" s="34"/>
      <c r="M319" s="34"/>
      <c r="N319" s="34">
        <v>1</v>
      </c>
      <c r="O319" s="34"/>
      <c r="P319" s="115"/>
      <c r="Q319" s="34"/>
      <c r="R319" s="162">
        <v>2024</v>
      </c>
      <c r="S319" s="34" t="s">
        <v>1630</v>
      </c>
      <c r="T319" s="34"/>
      <c r="U319" s="34"/>
      <c r="V319" s="38" t="s">
        <v>861</v>
      </c>
      <c r="W319" s="104" t="s">
        <v>552</v>
      </c>
      <c r="X319" s="83">
        <v>23000000000</v>
      </c>
      <c r="Y319" s="75" t="s">
        <v>1627</v>
      </c>
      <c r="Z319" s="75"/>
      <c r="AA319" s="34"/>
    </row>
    <row r="320" spans="1:27" s="54" customFormat="1">
      <c r="A320" s="173" t="s">
        <v>1644</v>
      </c>
      <c r="B320" s="173">
        <f t="shared" si="2"/>
        <v>9</v>
      </c>
      <c r="C320" s="34"/>
      <c r="D320" s="34">
        <v>4</v>
      </c>
      <c r="E320" s="34">
        <v>5</v>
      </c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115"/>
      <c r="Q320" s="34"/>
      <c r="R320" s="162">
        <v>2024</v>
      </c>
      <c r="S320" s="34" t="s">
        <v>1655</v>
      </c>
      <c r="T320" s="34"/>
      <c r="U320" s="34" t="s">
        <v>1645</v>
      </c>
      <c r="V320" s="38" t="s">
        <v>861</v>
      </c>
      <c r="W320" s="104" t="s">
        <v>552</v>
      </c>
      <c r="X320" s="83">
        <v>5000000000000</v>
      </c>
      <c r="Y320" s="75" t="s">
        <v>1654</v>
      </c>
      <c r="Z320" s="75"/>
      <c r="AA320" s="34"/>
    </row>
    <row r="321" spans="1:27" s="54" customFormat="1">
      <c r="A321" s="128" t="s">
        <v>1647</v>
      </c>
      <c r="B321" s="128">
        <f t="shared" si="2"/>
        <v>5</v>
      </c>
      <c r="C321" s="34">
        <v>1</v>
      </c>
      <c r="D321" s="34">
        <v>1</v>
      </c>
      <c r="E321" s="34">
        <v>3</v>
      </c>
      <c r="F321" s="34">
        <v>1</v>
      </c>
      <c r="G321" s="34"/>
      <c r="H321" s="34"/>
      <c r="I321" s="34"/>
      <c r="J321" s="34">
        <v>1</v>
      </c>
      <c r="K321" s="34"/>
      <c r="L321" s="34"/>
      <c r="M321" s="34"/>
      <c r="N321" s="34">
        <v>1</v>
      </c>
      <c r="O321" s="34"/>
      <c r="P321" s="115"/>
      <c r="Q321" s="34"/>
      <c r="R321" s="162">
        <v>2024</v>
      </c>
      <c r="S321" s="34" t="s">
        <v>1648</v>
      </c>
      <c r="T321" s="34"/>
      <c r="U321" s="34"/>
      <c r="V321" s="38" t="s">
        <v>861</v>
      </c>
      <c r="W321" s="104" t="s">
        <v>552</v>
      </c>
      <c r="X321" s="83">
        <v>60000000000</v>
      </c>
      <c r="Y321" s="75" t="s">
        <v>1649</v>
      </c>
      <c r="Z321" s="75"/>
      <c r="AA321" s="34"/>
    </row>
    <row r="322" spans="1:27" s="54" customFormat="1">
      <c r="A322" s="128" t="s">
        <v>1652</v>
      </c>
      <c r="B322" s="128">
        <f t="shared" si="2"/>
        <v>5</v>
      </c>
      <c r="C322" s="34"/>
      <c r="D322" s="34"/>
      <c r="E322" s="34">
        <v>3</v>
      </c>
      <c r="F322" s="34">
        <v>1</v>
      </c>
      <c r="G322" s="34"/>
      <c r="H322" s="34">
        <v>1</v>
      </c>
      <c r="I322" s="34"/>
      <c r="J322" s="34">
        <v>1</v>
      </c>
      <c r="K322" s="34"/>
      <c r="L322" s="34"/>
      <c r="M322" s="34"/>
      <c r="N322" s="34">
        <v>1</v>
      </c>
      <c r="O322" s="34"/>
      <c r="P322" s="115"/>
      <c r="Q322" s="34"/>
      <c r="R322" s="162">
        <v>2024</v>
      </c>
      <c r="S322" s="34" t="s">
        <v>1660</v>
      </c>
      <c r="T322" s="34"/>
      <c r="U322" s="34"/>
      <c r="V322" s="38" t="s">
        <v>861</v>
      </c>
      <c r="W322" s="104" t="s">
        <v>552</v>
      </c>
      <c r="X322" s="83">
        <v>140000000000</v>
      </c>
      <c r="Y322" s="75" t="s">
        <v>1653</v>
      </c>
      <c r="Z322" s="75"/>
      <c r="AA322" s="34"/>
    </row>
    <row r="323" spans="1:27" s="54" customFormat="1">
      <c r="A323" s="128" t="s">
        <v>1651</v>
      </c>
      <c r="B323" s="128">
        <f t="shared" si="2"/>
        <v>5</v>
      </c>
      <c r="C323" s="34"/>
      <c r="D323" s="34">
        <v>1</v>
      </c>
      <c r="E323" s="34">
        <v>3</v>
      </c>
      <c r="F323" s="34"/>
      <c r="G323" s="34"/>
      <c r="H323" s="34">
        <v>1</v>
      </c>
      <c r="I323" s="34"/>
      <c r="J323" s="34"/>
      <c r="K323" s="34"/>
      <c r="L323" s="34"/>
      <c r="M323" s="34"/>
      <c r="N323" s="34">
        <v>1</v>
      </c>
      <c r="O323" s="34"/>
      <c r="P323" s="115"/>
      <c r="Q323" s="34"/>
      <c r="R323" s="162">
        <v>2024</v>
      </c>
      <c r="S323" s="34" t="s">
        <v>1660</v>
      </c>
      <c r="T323" s="34"/>
      <c r="U323" s="34"/>
      <c r="V323" s="38" t="s">
        <v>861</v>
      </c>
      <c r="W323" s="104" t="s">
        <v>552</v>
      </c>
      <c r="X323" s="83">
        <v>150000000000</v>
      </c>
      <c r="Y323" s="75" t="s">
        <v>1653</v>
      </c>
      <c r="Z323" s="75"/>
      <c r="AA323" s="34"/>
    </row>
    <row r="324" spans="1:27">
      <c r="A324" s="95" t="s">
        <v>1658</v>
      </c>
      <c r="B324" s="136">
        <f t="shared" si="2"/>
        <v>7</v>
      </c>
      <c r="D324" s="34">
        <v>1</v>
      </c>
      <c r="E324" s="34">
        <v>5</v>
      </c>
      <c r="F324" s="34">
        <v>1</v>
      </c>
      <c r="P324" s="115"/>
      <c r="R324" s="162">
        <v>2024</v>
      </c>
      <c r="S324" s="34" t="s">
        <v>1659</v>
      </c>
      <c r="U324" s="34" t="s">
        <v>1667</v>
      </c>
      <c r="V324" s="38" t="s">
        <v>861</v>
      </c>
      <c r="W324" s="104" t="s">
        <v>552</v>
      </c>
      <c r="X324" s="83">
        <v>13000000000</v>
      </c>
      <c r="Y324" s="75" t="s">
        <v>1657</v>
      </c>
    </row>
    <row r="325" spans="1:27" s="54" customFormat="1" ht="13.15" customHeight="1">
      <c r="A325" s="136" t="s">
        <v>1661</v>
      </c>
      <c r="B325" s="136">
        <f t="shared" si="2"/>
        <v>7</v>
      </c>
      <c r="C325" s="34"/>
      <c r="D325" s="34">
        <v>2</v>
      </c>
      <c r="E325" s="34">
        <v>3</v>
      </c>
      <c r="F325" s="34">
        <v>2</v>
      </c>
      <c r="G325" s="34"/>
      <c r="H325" s="34"/>
      <c r="I325" s="34"/>
      <c r="J325" s="34">
        <v>2</v>
      </c>
      <c r="K325" s="34"/>
      <c r="L325" s="34"/>
      <c r="M325" s="34"/>
      <c r="N325" s="34"/>
      <c r="O325" s="34"/>
      <c r="P325" s="115"/>
      <c r="Q325" s="34"/>
      <c r="R325" s="162">
        <v>2024</v>
      </c>
      <c r="S325" s="34" t="s">
        <v>1666</v>
      </c>
      <c r="T325" s="34"/>
      <c r="U325" s="34" t="s">
        <v>1662</v>
      </c>
      <c r="V325" s="38" t="s">
        <v>861</v>
      </c>
      <c r="W325" s="104" t="s">
        <v>552</v>
      </c>
      <c r="X325" s="83">
        <v>180000000000</v>
      </c>
      <c r="Y325" s="75" t="s">
        <v>1665</v>
      </c>
      <c r="Z325" s="75"/>
      <c r="AA325" s="34"/>
    </row>
    <row r="326" spans="1:27" s="54" customFormat="1" ht="13.15" customHeight="1">
      <c r="A326" s="179" t="s">
        <v>1664</v>
      </c>
      <c r="B326" s="179">
        <f t="shared" si="2"/>
        <v>7</v>
      </c>
      <c r="D326" s="54">
        <v>2</v>
      </c>
      <c r="E326" s="54">
        <v>3</v>
      </c>
      <c r="F326" s="54">
        <v>2</v>
      </c>
      <c r="J326" s="54">
        <v>2</v>
      </c>
      <c r="P326" s="116"/>
      <c r="R326" s="119">
        <v>2024</v>
      </c>
      <c r="S326" s="54" t="s">
        <v>1666</v>
      </c>
      <c r="U326" s="54" t="s">
        <v>1663</v>
      </c>
      <c r="V326" s="174" t="s">
        <v>861</v>
      </c>
      <c r="W326" s="175" t="s">
        <v>552</v>
      </c>
      <c r="X326" s="87">
        <v>51000000000</v>
      </c>
      <c r="Y326" s="176" t="s">
        <v>1665</v>
      </c>
      <c r="Z326" s="176"/>
    </row>
    <row r="327" spans="1:27" s="54" customFormat="1" ht="13.15" customHeight="1">
      <c r="A327" s="178" t="s">
        <v>1671</v>
      </c>
      <c r="B327" s="178">
        <f t="shared" si="2"/>
        <v>21</v>
      </c>
      <c r="D327" s="54">
        <v>7</v>
      </c>
      <c r="E327" s="54">
        <v>13</v>
      </c>
      <c r="F327" s="54">
        <v>1</v>
      </c>
      <c r="J327" s="54">
        <v>1</v>
      </c>
      <c r="M327" s="54">
        <v>3</v>
      </c>
      <c r="N327" s="132" t="s">
        <v>1189</v>
      </c>
      <c r="O327" s="132"/>
      <c r="P327" s="116"/>
      <c r="R327" s="119">
        <v>2024</v>
      </c>
      <c r="S327" s="54" t="s">
        <v>1670</v>
      </c>
      <c r="U327" s="54" t="s">
        <v>1674</v>
      </c>
      <c r="V327" s="174" t="s">
        <v>861</v>
      </c>
      <c r="W327" s="175" t="s">
        <v>552</v>
      </c>
      <c r="X327" s="87">
        <v>950000000000</v>
      </c>
      <c r="Y327" s="176" t="s">
        <v>1675</v>
      </c>
      <c r="Z327" s="176"/>
    </row>
    <row r="328" spans="1:27" s="54" customFormat="1" ht="13.15" customHeight="1">
      <c r="A328" s="178" t="s">
        <v>1672</v>
      </c>
      <c r="B328" s="178">
        <f t="shared" si="2"/>
        <v>21</v>
      </c>
      <c r="D328" s="54">
        <v>7</v>
      </c>
      <c r="E328" s="54">
        <v>13</v>
      </c>
      <c r="F328" s="54">
        <v>1</v>
      </c>
      <c r="J328" s="54">
        <v>1</v>
      </c>
      <c r="M328" s="54">
        <v>3</v>
      </c>
      <c r="N328" s="132" t="s">
        <v>1189</v>
      </c>
      <c r="O328" s="132"/>
      <c r="P328" s="116"/>
      <c r="R328" s="119">
        <v>2024</v>
      </c>
      <c r="S328" s="54" t="s">
        <v>1670</v>
      </c>
      <c r="U328" s="54" t="s">
        <v>1673</v>
      </c>
      <c r="V328" s="174" t="s">
        <v>861</v>
      </c>
      <c r="W328" s="175" t="s">
        <v>552</v>
      </c>
      <c r="X328" s="87">
        <v>950000000000</v>
      </c>
      <c r="Y328" s="176" t="s">
        <v>1675</v>
      </c>
      <c r="Z328" s="176"/>
    </row>
    <row r="329" spans="1:27" s="54" customFormat="1" ht="13.15" customHeight="1">
      <c r="A329" s="177" t="s">
        <v>1680</v>
      </c>
      <c r="B329" s="177">
        <f t="shared" si="2"/>
        <v>2</v>
      </c>
      <c r="H329" s="54">
        <v>1</v>
      </c>
      <c r="I329" s="54">
        <v>1</v>
      </c>
      <c r="N329" s="54">
        <v>1</v>
      </c>
      <c r="P329" s="116"/>
      <c r="R329" s="119">
        <v>2024</v>
      </c>
      <c r="S329" s="54" t="s">
        <v>1690</v>
      </c>
      <c r="U329" s="54" t="s">
        <v>1682</v>
      </c>
      <c r="V329" s="38" t="s">
        <v>1685</v>
      </c>
      <c r="W329" s="54" t="s">
        <v>1684</v>
      </c>
      <c r="X329" s="87">
        <v>60000000000</v>
      </c>
      <c r="Y329" s="176" t="s">
        <v>1679</v>
      </c>
      <c r="Z329" s="176"/>
    </row>
    <row r="330" spans="1:27" s="54" customFormat="1" ht="13.15" customHeight="1">
      <c r="A330" s="177" t="s">
        <v>1683</v>
      </c>
      <c r="B330" s="177">
        <f t="shared" ref="B330:B331" si="3">SUM(D330:I330)</f>
        <v>2</v>
      </c>
      <c r="H330" s="54">
        <v>1</v>
      </c>
      <c r="I330" s="54">
        <v>1</v>
      </c>
      <c r="N330" s="54">
        <v>1</v>
      </c>
      <c r="P330" s="116"/>
      <c r="R330" s="119">
        <v>2024</v>
      </c>
      <c r="S330" s="54" t="s">
        <v>1690</v>
      </c>
      <c r="U330" s="54" t="s">
        <v>1681</v>
      </c>
      <c r="V330" s="38" t="s">
        <v>1685</v>
      </c>
      <c r="W330" s="54" t="s">
        <v>824</v>
      </c>
      <c r="X330" s="87">
        <v>50000000000</v>
      </c>
      <c r="Y330" s="176" t="s">
        <v>1679</v>
      </c>
      <c r="Z330" s="176"/>
    </row>
    <row r="331" spans="1:27" s="54" customFormat="1" ht="13.15" customHeight="1">
      <c r="A331" s="178" t="s">
        <v>1799</v>
      </c>
      <c r="B331" s="178">
        <f t="shared" si="3"/>
        <v>27</v>
      </c>
      <c r="D331" s="54">
        <v>9</v>
      </c>
      <c r="E331" s="54">
        <v>17</v>
      </c>
      <c r="F331" s="54">
        <v>1</v>
      </c>
      <c r="J331" s="54">
        <v>1</v>
      </c>
      <c r="M331" s="54">
        <v>4</v>
      </c>
      <c r="N331" s="132" t="s">
        <v>1189</v>
      </c>
      <c r="O331" s="132"/>
      <c r="P331" s="116"/>
      <c r="R331" s="119">
        <v>2024</v>
      </c>
      <c r="S331" s="54" t="s">
        <v>1689</v>
      </c>
      <c r="U331" s="54" t="s">
        <v>1688</v>
      </c>
      <c r="V331" s="40" t="s">
        <v>563</v>
      </c>
      <c r="W331" s="175" t="s">
        <v>552</v>
      </c>
      <c r="X331" s="87">
        <v>1520000000000</v>
      </c>
      <c r="Y331" s="176" t="s">
        <v>1691</v>
      </c>
      <c r="Z331" s="176"/>
    </row>
    <row r="332" spans="1:27" s="54" customFormat="1" ht="13.15" customHeight="1">
      <c r="A332" s="178" t="s">
        <v>1800</v>
      </c>
      <c r="B332" s="178">
        <f t="shared" ref="B332:B333" si="4">SUM(D332:I332)</f>
        <v>27</v>
      </c>
      <c r="D332" s="54">
        <v>9</v>
      </c>
      <c r="E332" s="54">
        <v>17</v>
      </c>
      <c r="F332" s="54">
        <v>1</v>
      </c>
      <c r="J332" s="54">
        <v>1</v>
      </c>
      <c r="M332" s="54">
        <v>4</v>
      </c>
      <c r="N332" s="132" t="s">
        <v>1189</v>
      </c>
      <c r="O332" s="132"/>
      <c r="P332" s="116"/>
      <c r="R332" s="110">
        <v>2025</v>
      </c>
      <c r="S332" s="54" t="s">
        <v>1709</v>
      </c>
      <c r="U332" s="54" t="s">
        <v>1693</v>
      </c>
      <c r="V332" s="40" t="s">
        <v>563</v>
      </c>
      <c r="W332" s="175" t="s">
        <v>552</v>
      </c>
      <c r="X332" s="87">
        <v>840000000000</v>
      </c>
      <c r="Y332" s="176" t="s">
        <v>1692</v>
      </c>
      <c r="Z332" s="176"/>
    </row>
    <row r="333" spans="1:27" s="54" customFormat="1" ht="13.15" customHeight="1">
      <c r="A333" s="178" t="s">
        <v>1801</v>
      </c>
      <c r="B333" s="178">
        <f t="shared" si="4"/>
        <v>27</v>
      </c>
      <c r="D333" s="54">
        <v>9</v>
      </c>
      <c r="E333" s="54">
        <v>17</v>
      </c>
      <c r="F333" s="54">
        <v>1</v>
      </c>
      <c r="J333" s="54">
        <v>1</v>
      </c>
      <c r="M333" s="54">
        <v>4</v>
      </c>
      <c r="N333" s="132" t="s">
        <v>1189</v>
      </c>
      <c r="O333" s="132"/>
      <c r="P333" s="116"/>
      <c r="R333" s="110">
        <v>2025</v>
      </c>
      <c r="S333" s="54" t="s">
        <v>1709</v>
      </c>
      <c r="U333" s="54" t="s">
        <v>1694</v>
      </c>
      <c r="V333" s="40" t="s">
        <v>563</v>
      </c>
      <c r="W333" s="175" t="s">
        <v>552</v>
      </c>
      <c r="X333" s="87">
        <v>1330000000000</v>
      </c>
      <c r="Y333" s="176" t="s">
        <v>1692</v>
      </c>
      <c r="Z333" s="176"/>
    </row>
    <row r="334" spans="1:27" s="54" customFormat="1" ht="13.15" customHeight="1">
      <c r="A334" s="180" t="s">
        <v>1699</v>
      </c>
      <c r="B334" s="180">
        <f t="shared" ref="B334:B346" si="5">SUM(D334:I334)</f>
        <v>7</v>
      </c>
      <c r="D334" s="54">
        <v>2</v>
      </c>
      <c r="E334" s="54">
        <v>4</v>
      </c>
      <c r="F334" s="54">
        <v>1</v>
      </c>
      <c r="J334" s="54">
        <v>1</v>
      </c>
      <c r="N334" s="132"/>
      <c r="O334" s="132"/>
      <c r="P334" s="116"/>
      <c r="R334" s="110">
        <v>2025</v>
      </c>
      <c r="S334" s="54" t="s">
        <v>1698</v>
      </c>
      <c r="U334" s="54" t="s">
        <v>1697</v>
      </c>
      <c r="V334" s="174" t="s">
        <v>861</v>
      </c>
      <c r="W334" s="175" t="s">
        <v>552</v>
      </c>
      <c r="X334" s="87">
        <v>220000000000</v>
      </c>
      <c r="Y334" s="176" t="s">
        <v>1696</v>
      </c>
      <c r="Z334" s="176"/>
    </row>
    <row r="335" spans="1:27" s="54" customFormat="1" ht="13.15" customHeight="1">
      <c r="A335" s="180" t="s">
        <v>1703</v>
      </c>
      <c r="B335" s="180">
        <f t="shared" si="5"/>
        <v>7</v>
      </c>
      <c r="D335" s="54">
        <v>4</v>
      </c>
      <c r="E335" s="54">
        <v>2</v>
      </c>
      <c r="H335" s="54">
        <v>1</v>
      </c>
      <c r="L335" s="54">
        <v>1</v>
      </c>
      <c r="N335" s="132"/>
      <c r="O335" s="132"/>
      <c r="P335" s="116"/>
      <c r="R335" s="110">
        <v>2025</v>
      </c>
      <c r="S335" s="54" t="s">
        <v>1701</v>
      </c>
      <c r="U335" s="54" t="s">
        <v>1700</v>
      </c>
      <c r="V335" s="174" t="s">
        <v>861</v>
      </c>
      <c r="W335" s="175" t="s">
        <v>552</v>
      </c>
      <c r="X335" s="87">
        <v>98000000000</v>
      </c>
      <c r="Y335" s="176" t="s">
        <v>1702</v>
      </c>
      <c r="Z335" s="176"/>
    </row>
    <row r="336" spans="1:27" s="54" customFormat="1" ht="13.15" customHeight="1">
      <c r="A336" s="181" t="s">
        <v>1706</v>
      </c>
      <c r="B336" s="181">
        <f t="shared" si="5"/>
        <v>9</v>
      </c>
      <c r="D336" s="54">
        <v>6</v>
      </c>
      <c r="E336" s="54">
        <v>2</v>
      </c>
      <c r="H336" s="54">
        <v>1</v>
      </c>
      <c r="L336" s="54">
        <v>2</v>
      </c>
      <c r="N336" s="132"/>
      <c r="O336" s="132"/>
      <c r="P336" s="116"/>
      <c r="R336" s="110">
        <v>2025</v>
      </c>
      <c r="S336" s="54" t="s">
        <v>1719</v>
      </c>
      <c r="T336" s="182" t="s">
        <v>1707</v>
      </c>
      <c r="U336" s="54" t="s">
        <v>1705</v>
      </c>
      <c r="V336" s="38" t="s">
        <v>1685</v>
      </c>
      <c r="W336" s="54" t="s">
        <v>1684</v>
      </c>
      <c r="X336" s="87">
        <v>26000000000000</v>
      </c>
      <c r="Y336" s="160" t="s">
        <v>1718</v>
      </c>
      <c r="Z336" s="176" t="s">
        <v>1704</v>
      </c>
    </row>
    <row r="337" spans="1:26" s="54" customFormat="1" ht="13.15" customHeight="1">
      <c r="A337" s="183" t="s">
        <v>1711</v>
      </c>
      <c r="B337" s="183">
        <f t="shared" si="5"/>
        <v>6</v>
      </c>
      <c r="D337" s="54">
        <v>2</v>
      </c>
      <c r="E337" s="54">
        <v>3</v>
      </c>
      <c r="H337" s="54">
        <v>1</v>
      </c>
      <c r="M337" s="54">
        <v>1</v>
      </c>
      <c r="P337" s="116"/>
      <c r="R337" s="110">
        <v>2025</v>
      </c>
      <c r="S337" s="54" t="s">
        <v>1716</v>
      </c>
      <c r="T337" s="54" t="s">
        <v>1712</v>
      </c>
      <c r="U337" s="54" t="s">
        <v>1713</v>
      </c>
      <c r="V337" s="40" t="s">
        <v>563</v>
      </c>
      <c r="W337" s="104" t="s">
        <v>552</v>
      </c>
      <c r="X337" s="87">
        <v>57000000000</v>
      </c>
      <c r="Y337" s="176" t="s">
        <v>1715</v>
      </c>
      <c r="Z337" s="176" t="s">
        <v>1710</v>
      </c>
    </row>
    <row r="338" spans="1:26" s="54" customFormat="1" ht="13.15" customHeight="1">
      <c r="A338" s="178" t="s">
        <v>1721</v>
      </c>
      <c r="B338" s="178">
        <f t="shared" si="5"/>
        <v>37</v>
      </c>
      <c r="D338" s="54">
        <v>11</v>
      </c>
      <c r="E338" s="54">
        <v>25</v>
      </c>
      <c r="F338" s="54">
        <v>1</v>
      </c>
      <c r="J338" s="54">
        <v>1</v>
      </c>
      <c r="M338" s="54">
        <v>7</v>
      </c>
      <c r="N338" s="132" t="s">
        <v>1189</v>
      </c>
      <c r="O338" s="132"/>
      <c r="P338" s="116"/>
      <c r="R338" s="110">
        <v>2025</v>
      </c>
      <c r="S338" s="54" t="s">
        <v>1725</v>
      </c>
      <c r="U338" s="54" t="s">
        <v>1722</v>
      </c>
      <c r="V338" s="40" t="s">
        <v>563</v>
      </c>
      <c r="W338" s="104" t="s">
        <v>552</v>
      </c>
      <c r="X338" s="87">
        <v>2690000000000</v>
      </c>
      <c r="Y338" s="160" t="s">
        <v>1724</v>
      </c>
      <c r="Z338" s="176" t="s">
        <v>1720</v>
      </c>
    </row>
    <row r="339" spans="1:26" s="54" customFormat="1" ht="13.15" customHeight="1">
      <c r="A339" s="184" t="s">
        <v>1729</v>
      </c>
      <c r="B339" s="184">
        <f t="shared" si="5"/>
        <v>8</v>
      </c>
      <c r="D339" s="54">
        <v>4</v>
      </c>
      <c r="E339" s="54">
        <v>3</v>
      </c>
      <c r="H339" s="54">
        <v>1</v>
      </c>
      <c r="N339" s="132"/>
      <c r="O339" s="132"/>
      <c r="P339" s="116"/>
      <c r="R339" s="110">
        <v>2025</v>
      </c>
      <c r="S339" s="54" t="s">
        <v>1727</v>
      </c>
      <c r="U339" s="54" t="s">
        <v>1728</v>
      </c>
      <c r="V339" s="174" t="s">
        <v>861</v>
      </c>
      <c r="W339" s="104" t="s">
        <v>552</v>
      </c>
      <c r="X339" s="87">
        <v>44000000000</v>
      </c>
      <c r="Y339" s="160" t="s">
        <v>1726</v>
      </c>
      <c r="Z339" s="176"/>
    </row>
    <row r="340" spans="1:26" s="54" customFormat="1" ht="13.15" customHeight="1">
      <c r="A340" s="180" t="s">
        <v>1737</v>
      </c>
      <c r="B340" s="180">
        <f t="shared" si="5"/>
        <v>7</v>
      </c>
      <c r="E340" s="54">
        <v>6</v>
      </c>
      <c r="I340" s="54">
        <v>1</v>
      </c>
      <c r="N340" s="132">
        <v>1</v>
      </c>
      <c r="O340" s="132"/>
      <c r="P340" s="116"/>
      <c r="R340" s="110">
        <v>2025</v>
      </c>
      <c r="S340" s="54" t="s">
        <v>1738</v>
      </c>
      <c r="V340" s="174" t="s">
        <v>861</v>
      </c>
      <c r="W340" s="34" t="s">
        <v>582</v>
      </c>
      <c r="X340" s="87">
        <v>800000000000</v>
      </c>
      <c r="Y340" s="160" t="s">
        <v>1736</v>
      </c>
      <c r="Z340" s="176"/>
    </row>
    <row r="341" spans="1:26" s="54" customFormat="1" ht="13.15" customHeight="1">
      <c r="A341" s="194" t="s">
        <v>1741</v>
      </c>
      <c r="B341" s="194">
        <f t="shared" si="5"/>
        <v>4</v>
      </c>
      <c r="E341" s="54">
        <v>3</v>
      </c>
      <c r="I341" s="54">
        <v>1</v>
      </c>
      <c r="N341" s="132">
        <v>1</v>
      </c>
      <c r="O341" s="132"/>
      <c r="P341" s="116"/>
      <c r="R341" s="110">
        <v>2025</v>
      </c>
      <c r="S341" s="54" t="s">
        <v>1740</v>
      </c>
      <c r="V341" s="38" t="s">
        <v>1685</v>
      </c>
      <c r="W341" s="34" t="s">
        <v>582</v>
      </c>
      <c r="X341" s="87">
        <v>3600000000000</v>
      </c>
      <c r="Y341" s="160" t="s">
        <v>1739</v>
      </c>
      <c r="Z341" s="176"/>
    </row>
    <row r="342" spans="1:26" s="54" customFormat="1" ht="13.15" customHeight="1">
      <c r="A342" s="183" t="s">
        <v>1742</v>
      </c>
      <c r="B342" s="183">
        <f t="shared" si="5"/>
        <v>6</v>
      </c>
      <c r="E342" s="54">
        <v>5</v>
      </c>
      <c r="I342" s="54">
        <v>1</v>
      </c>
      <c r="N342" s="132">
        <v>1</v>
      </c>
      <c r="O342" s="132"/>
      <c r="P342" s="116"/>
      <c r="R342" s="110">
        <v>2025</v>
      </c>
      <c r="S342" s="54" t="s">
        <v>1740</v>
      </c>
      <c r="V342" s="174" t="s">
        <v>861</v>
      </c>
      <c r="W342" s="34" t="s">
        <v>582</v>
      </c>
      <c r="X342" s="87">
        <v>1800000000000</v>
      </c>
      <c r="Y342" s="160" t="s">
        <v>1739</v>
      </c>
      <c r="Z342" s="176"/>
    </row>
    <row r="343" spans="1:26" s="54" customFormat="1" ht="13.15" customHeight="1">
      <c r="A343" s="178" t="s">
        <v>1745</v>
      </c>
      <c r="B343" s="178">
        <f t="shared" si="5"/>
        <v>23</v>
      </c>
      <c r="D343" s="54">
        <v>10</v>
      </c>
      <c r="E343" s="54">
        <v>13</v>
      </c>
      <c r="M343" s="54">
        <v>3</v>
      </c>
      <c r="N343" s="132" t="s">
        <v>1189</v>
      </c>
      <c r="O343" s="132"/>
      <c r="P343" s="116"/>
      <c r="R343" s="110">
        <v>2025</v>
      </c>
      <c r="S343" s="54" t="s">
        <v>1746</v>
      </c>
      <c r="U343" s="54" t="s">
        <v>1747</v>
      </c>
      <c r="V343" s="174" t="s">
        <v>861</v>
      </c>
      <c r="W343" s="104" t="s">
        <v>552</v>
      </c>
      <c r="X343" s="87">
        <v>28000000000000</v>
      </c>
      <c r="Y343" s="160" t="s">
        <v>1744</v>
      </c>
      <c r="Z343" s="176"/>
    </row>
    <row r="344" spans="1:26" s="54" customFormat="1" ht="13.15" customHeight="1">
      <c r="A344" s="139" t="s">
        <v>1769</v>
      </c>
      <c r="B344" s="177">
        <f t="shared" si="5"/>
        <v>2</v>
      </c>
      <c r="H344" s="54">
        <v>1</v>
      </c>
      <c r="I344" s="54">
        <v>1</v>
      </c>
      <c r="N344" s="132">
        <v>1</v>
      </c>
      <c r="O344" s="132"/>
      <c r="P344" s="116"/>
      <c r="R344" s="110">
        <v>2025</v>
      </c>
      <c r="S344" s="54" t="s">
        <v>1770</v>
      </c>
      <c r="V344" s="34" t="s">
        <v>648</v>
      </c>
      <c r="W344" s="104" t="s">
        <v>1771</v>
      </c>
      <c r="X344" s="87">
        <v>470000000000000</v>
      </c>
      <c r="Y344" s="160" t="s">
        <v>1768</v>
      </c>
      <c r="Z344" s="176"/>
    </row>
    <row r="345" spans="1:26" s="54" customFormat="1" ht="13.15" customHeight="1">
      <c r="A345" s="183" t="s">
        <v>1764</v>
      </c>
      <c r="B345" s="183">
        <f>SUM(D345:I345)</f>
        <v>6</v>
      </c>
      <c r="D345" s="54">
        <v>2</v>
      </c>
      <c r="E345" s="54">
        <v>3</v>
      </c>
      <c r="G345" s="54">
        <v>1</v>
      </c>
      <c r="N345" s="132"/>
      <c r="O345" s="132"/>
      <c r="P345" s="116"/>
      <c r="R345" s="207">
        <v>2026</v>
      </c>
      <c r="S345" s="54" t="s">
        <v>1783</v>
      </c>
      <c r="U345" s="54" t="s">
        <v>1766</v>
      </c>
      <c r="V345" s="38" t="s">
        <v>856</v>
      </c>
      <c r="W345" s="104" t="s">
        <v>552</v>
      </c>
      <c r="X345" s="87">
        <v>37000000000</v>
      </c>
      <c r="Y345" s="160" t="s">
        <v>1782</v>
      </c>
      <c r="Z345" s="176"/>
    </row>
    <row r="346" spans="1:26" s="54" customFormat="1" ht="13.15" customHeight="1">
      <c r="A346" s="178" t="s">
        <v>1774</v>
      </c>
      <c r="B346" s="178">
        <f t="shared" si="5"/>
        <v>11</v>
      </c>
      <c r="D346" s="54">
        <v>6</v>
      </c>
      <c r="E346" s="54">
        <v>3</v>
      </c>
      <c r="G346" s="54">
        <v>2</v>
      </c>
      <c r="K346" s="54">
        <v>1</v>
      </c>
      <c r="L346" s="54">
        <v>1</v>
      </c>
      <c r="N346" s="132"/>
      <c r="O346" s="132"/>
      <c r="P346" s="116"/>
      <c r="R346" s="207">
        <v>2026</v>
      </c>
      <c r="S346" s="54" t="s">
        <v>1798</v>
      </c>
      <c r="U346" s="54" t="s">
        <v>1775</v>
      </c>
      <c r="V346" s="38" t="s">
        <v>856</v>
      </c>
      <c r="W346" s="54" t="s">
        <v>1684</v>
      </c>
      <c r="X346" s="87">
        <v>11000000000000</v>
      </c>
      <c r="Y346" s="160" t="s">
        <v>1773</v>
      </c>
      <c r="Z346" s="176"/>
    </row>
    <row r="347" spans="1:26" s="54" customFormat="1" ht="13.15" customHeight="1">
      <c r="A347" s="178" t="s">
        <v>1777</v>
      </c>
      <c r="B347" s="178">
        <f>SUM(D347:I347)</f>
        <v>11</v>
      </c>
      <c r="D347" s="54">
        <v>6</v>
      </c>
      <c r="E347" s="54">
        <v>3</v>
      </c>
      <c r="G347" s="54">
        <v>2</v>
      </c>
      <c r="L347" s="54">
        <v>1</v>
      </c>
      <c r="N347" s="132"/>
      <c r="O347" s="132"/>
      <c r="P347" s="116"/>
      <c r="R347" s="207">
        <v>2026</v>
      </c>
      <c r="S347" s="54" t="s">
        <v>1798</v>
      </c>
      <c r="U347" s="54" t="s">
        <v>1776</v>
      </c>
      <c r="V347" s="38" t="s">
        <v>856</v>
      </c>
      <c r="W347" s="54" t="s">
        <v>1684</v>
      </c>
      <c r="X347" s="87">
        <v>3300000000000</v>
      </c>
      <c r="Y347" s="160" t="s">
        <v>1773</v>
      </c>
      <c r="Z347" s="176"/>
    </row>
    <row r="348" spans="1:26" s="54" customFormat="1" ht="13.15" customHeight="1">
      <c r="A348" s="178" t="s">
        <v>1779</v>
      </c>
      <c r="B348" s="178">
        <f t="shared" ref="B348:B354" si="6">SUM(D348:I348)</f>
        <v>13</v>
      </c>
      <c r="D348" s="54">
        <v>6</v>
      </c>
      <c r="E348" s="54">
        <v>6</v>
      </c>
      <c r="H348" s="54">
        <v>1</v>
      </c>
      <c r="M348" s="54">
        <v>1</v>
      </c>
      <c r="N348" s="132"/>
      <c r="O348" s="132"/>
      <c r="P348" s="116"/>
      <c r="R348" s="207">
        <v>2026</v>
      </c>
      <c r="S348" s="54" t="s">
        <v>1809</v>
      </c>
      <c r="U348" s="54" t="s">
        <v>1780</v>
      </c>
      <c r="V348" s="38" t="s">
        <v>856</v>
      </c>
      <c r="W348" s="54" t="s">
        <v>1684</v>
      </c>
      <c r="X348" s="87">
        <v>5600000000000</v>
      </c>
      <c r="Y348" s="160" t="s">
        <v>1808</v>
      </c>
      <c r="Z348" s="176"/>
    </row>
    <row r="349" spans="1:26" s="54" customFormat="1" ht="13.15" customHeight="1">
      <c r="A349" s="178" t="s">
        <v>1788</v>
      </c>
      <c r="B349" s="178">
        <f t="shared" si="6"/>
        <v>21</v>
      </c>
      <c r="D349" s="54">
        <v>7</v>
      </c>
      <c r="E349" s="54">
        <v>13</v>
      </c>
      <c r="F349" s="54">
        <v>1</v>
      </c>
      <c r="J349" s="54">
        <v>1</v>
      </c>
      <c r="M349" s="54">
        <v>3</v>
      </c>
      <c r="N349" s="132" t="s">
        <v>1189</v>
      </c>
      <c r="O349" s="132"/>
      <c r="P349" s="116"/>
      <c r="R349" s="207">
        <v>2026</v>
      </c>
      <c r="S349" s="54" t="s">
        <v>1784</v>
      </c>
      <c r="U349" s="54" t="s">
        <v>1786</v>
      </c>
      <c r="V349" s="174" t="s">
        <v>861</v>
      </c>
      <c r="W349" s="104" t="s">
        <v>552</v>
      </c>
      <c r="X349" s="87">
        <v>700000000000</v>
      </c>
      <c r="Y349" s="160" t="s">
        <v>1785</v>
      </c>
      <c r="Z349" s="176"/>
    </row>
    <row r="350" spans="1:26" s="54" customFormat="1" ht="13.15" customHeight="1">
      <c r="A350" s="178" t="s">
        <v>1789</v>
      </c>
      <c r="B350" s="178">
        <f t="shared" si="6"/>
        <v>21</v>
      </c>
      <c r="D350" s="54">
        <v>7</v>
      </c>
      <c r="E350" s="54">
        <v>13</v>
      </c>
      <c r="F350" s="54">
        <v>1</v>
      </c>
      <c r="J350" s="54">
        <v>1</v>
      </c>
      <c r="M350" s="54">
        <v>3</v>
      </c>
      <c r="N350" s="132" t="s">
        <v>1189</v>
      </c>
      <c r="O350" s="132"/>
      <c r="P350" s="116"/>
      <c r="R350" s="207">
        <v>2026</v>
      </c>
      <c r="S350" s="54" t="s">
        <v>1784</v>
      </c>
      <c r="U350" s="54" t="s">
        <v>1787</v>
      </c>
      <c r="V350" s="174" t="s">
        <v>861</v>
      </c>
      <c r="W350" s="104" t="s">
        <v>552</v>
      </c>
      <c r="X350" s="87">
        <v>500000000000</v>
      </c>
      <c r="Y350" s="160" t="s">
        <v>1785</v>
      </c>
      <c r="Z350" s="176"/>
    </row>
    <row r="351" spans="1:26" s="54" customFormat="1" ht="13.15" customHeight="1">
      <c r="A351" s="178" t="s">
        <v>1795</v>
      </c>
      <c r="B351" s="178">
        <f t="shared" si="6"/>
        <v>19</v>
      </c>
      <c r="D351" s="54">
        <v>8</v>
      </c>
      <c r="E351" s="54">
        <v>11</v>
      </c>
      <c r="M351" s="54">
        <v>3</v>
      </c>
      <c r="N351" s="132" t="s">
        <v>1189</v>
      </c>
      <c r="O351" s="132"/>
      <c r="P351" s="116"/>
      <c r="R351" s="207">
        <v>2026</v>
      </c>
      <c r="S351" s="54" t="s">
        <v>1796</v>
      </c>
      <c r="U351" s="54" t="s">
        <v>1794</v>
      </c>
      <c r="V351" s="174" t="s">
        <v>861</v>
      </c>
      <c r="W351" s="104" t="s">
        <v>552</v>
      </c>
      <c r="X351" s="87">
        <v>6000000000000</v>
      </c>
      <c r="Y351" s="160" t="s">
        <v>1797</v>
      </c>
      <c r="Z351" s="176"/>
    </row>
    <row r="352" spans="1:26" s="54" customFormat="1" ht="13.15" customHeight="1">
      <c r="A352" s="178" t="s">
        <v>1803</v>
      </c>
      <c r="B352" s="178">
        <f t="shared" si="6"/>
        <v>10</v>
      </c>
      <c r="D352" s="54">
        <v>5</v>
      </c>
      <c r="E352" s="54">
        <v>2</v>
      </c>
      <c r="F352" s="54">
        <v>2</v>
      </c>
      <c r="G352" s="54">
        <v>1</v>
      </c>
      <c r="L352" s="54">
        <v>1</v>
      </c>
      <c r="N352" s="132"/>
      <c r="O352" s="132"/>
      <c r="P352" s="116"/>
      <c r="R352" s="207">
        <v>2026</v>
      </c>
      <c r="S352" s="54" t="s">
        <v>1807</v>
      </c>
      <c r="U352" s="54" t="s">
        <v>1805</v>
      </c>
      <c r="V352" s="34" t="s">
        <v>648</v>
      </c>
      <c r="W352" s="34" t="s">
        <v>1806</v>
      </c>
      <c r="X352" s="87">
        <v>4200000000000000</v>
      </c>
      <c r="Y352" s="160" t="s">
        <v>1804</v>
      </c>
      <c r="Z352" s="176"/>
    </row>
    <row r="353" spans="1:26" s="54" customFormat="1" ht="13.15" customHeight="1">
      <c r="A353" s="178" t="s">
        <v>1813</v>
      </c>
      <c r="B353" s="178">
        <f t="shared" si="6"/>
        <v>16</v>
      </c>
      <c r="D353" s="54">
        <v>8</v>
      </c>
      <c r="E353" s="54">
        <v>4</v>
      </c>
      <c r="G353" s="54">
        <v>4</v>
      </c>
      <c r="K353" s="54">
        <v>3</v>
      </c>
      <c r="N353" s="132"/>
      <c r="O353" s="132">
        <v>1</v>
      </c>
      <c r="P353" s="116"/>
      <c r="R353" s="207">
        <v>2026</v>
      </c>
      <c r="S353" s="54" t="s">
        <v>1812</v>
      </c>
      <c r="U353" s="54" t="s">
        <v>1816</v>
      </c>
      <c r="V353" s="38" t="s">
        <v>856</v>
      </c>
      <c r="W353" s="54" t="s">
        <v>1684</v>
      </c>
      <c r="X353" s="87">
        <v>87000000000000</v>
      </c>
      <c r="Y353" s="160" t="s">
        <v>1811</v>
      </c>
      <c r="Z353" s="176"/>
    </row>
    <row r="354" spans="1:26" s="54" customFormat="1" ht="13.15" customHeight="1">
      <c r="A354" s="178" t="s">
        <v>1817</v>
      </c>
      <c r="B354" s="178">
        <f t="shared" si="6"/>
        <v>23</v>
      </c>
      <c r="D354" s="54">
        <v>10</v>
      </c>
      <c r="E354" s="54">
        <v>13</v>
      </c>
      <c r="M354" s="54">
        <v>3</v>
      </c>
      <c r="N354" s="132" t="s">
        <v>1189</v>
      </c>
      <c r="O354" s="132"/>
      <c r="P354" s="116"/>
      <c r="R354" s="207">
        <v>2026</v>
      </c>
      <c r="S354" s="54" t="s">
        <v>1820</v>
      </c>
      <c r="U354" s="54" t="s">
        <v>1747</v>
      </c>
      <c r="V354" s="40" t="s">
        <v>563</v>
      </c>
      <c r="W354" s="54" t="s">
        <v>1819</v>
      </c>
      <c r="X354" s="87">
        <v>14700000000000</v>
      </c>
      <c r="Y354" s="160" t="s">
        <v>1818</v>
      </c>
      <c r="Z354" s="176"/>
    </row>
    <row r="355" spans="1:26" ht="15">
      <c r="B355" s="149"/>
      <c r="P355" s="102" t="s">
        <v>1676</v>
      </c>
    </row>
    <row r="356" spans="1:26" ht="15">
      <c r="P356" s="102" t="s">
        <v>1677</v>
      </c>
    </row>
    <row r="371" spans="24:24">
      <c r="X371" s="34" t="s">
        <v>1656</v>
      </c>
    </row>
  </sheetData>
  <autoFilter ref="A1:AA356" xr:uid="{00000000-0009-0000-0000-000001000000}">
    <sortState xmlns:xlrd2="http://schemas.microsoft.com/office/spreadsheetml/2017/richdata2" ref="A2:AA316">
      <sortCondition ref="R1:R316"/>
    </sortState>
  </autoFilter>
  <sortState xmlns:xlrd2="http://schemas.microsoft.com/office/spreadsheetml/2017/richdata2" ref="A2:AB316">
    <sortCondition ref="R2:R316"/>
  </sortState>
  <phoneticPr fontId="29"/>
  <conditionalFormatting sqref="P2:P354">
    <cfRule type="cellIs" dxfId="5" priority="4" stopIfTrue="1" operator="between">
      <formula>1</formula>
      <formula>1</formula>
    </cfRule>
    <cfRule type="cellIs" dxfId="4" priority="5" stopIfTrue="1" operator="between">
      <formula>2</formula>
      <formula>3</formula>
    </cfRule>
    <cfRule type="cellIs" dxfId="3" priority="6" stopIfTrue="1" operator="between">
      <formula>0</formula>
      <formula>0</formula>
    </cfRule>
  </conditionalFormatting>
  <hyperlinks>
    <hyperlink ref="Y2" r:id="rId1" xr:uid="{DA47CE5E-B12F-4F34-8B88-21424EE1452E}"/>
    <hyperlink ref="Y3" r:id="rId2" xr:uid="{A2BFE569-DD44-419E-B42E-94DBD6EA67E9}"/>
    <hyperlink ref="Y4" r:id="rId3" xr:uid="{255397D3-2658-4430-8D11-461E4D791474}"/>
    <hyperlink ref="Y5" r:id="rId4" xr:uid="{A306A9EA-9A17-4226-81F0-157684902D60}"/>
    <hyperlink ref="Y7" r:id="rId5" xr:uid="{A0AD32E2-FEAD-47C5-AFBE-5879570437B3}"/>
    <hyperlink ref="Z6" r:id="rId6" xr:uid="{C137BAE7-3A2E-413B-8123-E0FCB4A335F8}"/>
    <hyperlink ref="Y9" r:id="rId7" xr:uid="{6D2D623D-1F59-4DBE-9EBB-DFF203EFC22C}"/>
    <hyperlink ref="Y10" r:id="rId8" xr:uid="{C6190EA7-11F8-4BFC-AD07-E76CAA2793FA}"/>
    <hyperlink ref="Z8" r:id="rId9" xr:uid="{70300391-8CBA-471A-8408-0B27347B8F98}"/>
    <hyperlink ref="Y12" r:id="rId10" xr:uid="{3ABF228C-FDA9-4D2E-9D47-E1E6532781AF}"/>
    <hyperlink ref="Y13" r:id="rId11" xr:uid="{9CA68FED-C15B-4443-A77A-78D29120FDA8}"/>
    <hyperlink ref="Y14" r:id="rId12" xr:uid="{0E8A0E08-2098-42F6-BDF7-3A9774357AED}"/>
    <hyperlink ref="Y15" r:id="rId13" xr:uid="{133053DA-1403-462B-B03A-3F3DDA5A255D}"/>
    <hyperlink ref="Y16" r:id="rId14" xr:uid="{E4BEB656-3925-479E-A17A-71166C77CF9E}"/>
    <hyperlink ref="Y17" r:id="rId15" xr:uid="{DD1D41FF-7D8B-4B50-9B97-0E3AB771A73A}"/>
    <hyperlink ref="Y18" r:id="rId16" xr:uid="{61F1745B-E973-4412-8376-9288AA29567D}"/>
    <hyperlink ref="Y21" r:id="rId17" xr:uid="{9A328F86-DCB1-4F3F-B87E-AE5D203FBCC0}"/>
    <hyperlink ref="Y22" r:id="rId18" xr:uid="{8632BC48-8C89-465F-90A9-FB7305D2E32E}"/>
    <hyperlink ref="Y23" r:id="rId19" xr:uid="{E649D2EA-9E78-4667-9CBD-7C1E75526FE5}"/>
    <hyperlink ref="Z24" r:id="rId20" xr:uid="{7835DF68-4EED-4FA7-8FF5-D61DE2A63E52}"/>
    <hyperlink ref="Y25" r:id="rId21" xr:uid="{6A1D3187-DCFD-4A2A-A347-4C0AC3BEE8A9}"/>
    <hyperlink ref="Y26" r:id="rId22" xr:uid="{5B2CDADC-1F4E-4B07-B691-37FAE606E613}"/>
    <hyperlink ref="AA11" r:id="rId23" xr:uid="{EDBA3E9E-CA5D-4A47-AA99-CFFA8DDEFC1F}"/>
    <hyperlink ref="Y29" r:id="rId24" xr:uid="{3D6BC428-8207-4160-8F9E-8620473608EB}"/>
    <hyperlink ref="Y30" r:id="rId25" xr:uid="{5C53BBA8-7CBD-4E7D-984F-C1134F8AD6B7}"/>
    <hyperlink ref="Y31" r:id="rId26" xr:uid="{439BC868-F5FC-4C81-9E27-00BE74D4814F}"/>
    <hyperlink ref="Y33" r:id="rId27" xr:uid="{45BB9351-5633-4BBA-8AED-E6AE06A8F354}"/>
    <hyperlink ref="Y34" r:id="rId28" xr:uid="{ED7B06E6-C045-4AD3-BFA9-48D0FE0C717C}"/>
    <hyperlink ref="Y35" r:id="rId29" xr:uid="{439C4286-7424-40B5-979F-31045B216B92}"/>
    <hyperlink ref="Y36" r:id="rId30" xr:uid="{0A9B4274-0973-47C5-9E1D-9EA7D1DBB8CE}"/>
    <hyperlink ref="Y37" r:id="rId31" xr:uid="{AE8D3D06-448D-40B8-B54D-BAE394554C2E}"/>
    <hyperlink ref="Y38" r:id="rId32" xr:uid="{A639D989-30F2-4EB5-8706-36AF0588D797}"/>
    <hyperlink ref="Y39" r:id="rId33" xr:uid="{EC7B4531-C644-44A1-8DF5-BE5AC6AE4E52}"/>
    <hyperlink ref="Y40" r:id="rId34" xr:uid="{4A555012-45CB-4814-98F9-21F60A1439B0}"/>
    <hyperlink ref="Y41" r:id="rId35" xr:uid="{85F7DB6F-03F0-4206-B1CE-5FD057785E53}"/>
    <hyperlink ref="Y42" r:id="rId36" xr:uid="{CB232784-9127-40D9-98CB-4D38F73ED03D}"/>
    <hyperlink ref="Y43" r:id="rId37" xr:uid="{2B4A802B-04ED-4A70-BCAD-D2DA164666B9}"/>
    <hyperlink ref="Y44" r:id="rId38" xr:uid="{05F1FA5D-FAD7-49FC-87DB-974F3B76C448}"/>
    <hyperlink ref="Y45" r:id="rId39" xr:uid="{C5D38A6F-CAC6-464D-859B-018E170305C6}"/>
    <hyperlink ref="Y46" r:id="rId40" xr:uid="{C04203D1-421E-41EA-9587-CBFCB60C7BC6}"/>
    <hyperlink ref="Y20" r:id="rId41" xr:uid="{A3F3B501-92DB-4104-BE8B-2E32F14F979F}"/>
    <hyperlink ref="Y47" r:id="rId42" xr:uid="{D37F65E7-B2DB-47EB-9C06-424112D4154B}"/>
    <hyperlink ref="Y48" r:id="rId43" xr:uid="{F90044AA-58B7-4253-B54A-2C748ED52D6C}"/>
    <hyperlink ref="Z90" r:id="rId44" xr:uid="{C1754A7D-91B8-41CD-8F15-E5DDB13463AA}"/>
    <hyperlink ref="Y49" r:id="rId45" xr:uid="{BB3E5F3F-4FA7-4ECF-8C49-E7F975BFF82C}"/>
    <hyperlink ref="Y50" r:id="rId46" xr:uid="{D3212502-932E-4ED1-945D-37DAF487AA1C}"/>
    <hyperlink ref="Y51" r:id="rId47" xr:uid="{E980EDC2-96FA-4096-A490-7B1667E5063A}"/>
    <hyperlink ref="Y52" r:id="rId48" xr:uid="{6B9E2F75-20E5-4EF3-8B7E-FD2E47D8201B}"/>
    <hyperlink ref="Y53" r:id="rId49" xr:uid="{473B582B-4507-4B81-8029-0D2B5A911DC8}"/>
    <hyperlink ref="Z19" r:id="rId50" xr:uid="{CA9B62D3-5C73-4D61-877E-43D516AD45E8}"/>
    <hyperlink ref="Y54" r:id="rId51" xr:uid="{D50A33EC-8489-409D-8C68-61FF9E6B3479}"/>
    <hyperlink ref="Z28" r:id="rId52" xr:uid="{9AE783CD-010D-4F1A-A1F1-BC6CC311B339}"/>
    <hyperlink ref="Z56" r:id="rId53" xr:uid="{DB709837-53DA-4301-804D-F289037BAF70}"/>
    <hyperlink ref="Y57" r:id="rId54" xr:uid="{841D4EE8-EDA7-4F79-86E8-2EFF7DB0B0C0}"/>
    <hyperlink ref="Z32" r:id="rId55" xr:uid="{9119E13F-2058-4C1C-9048-2A2D94C11963}"/>
    <hyperlink ref="Y58" r:id="rId56" xr:uid="{B935D3C3-FCB3-4CBD-891A-9DA820569793}"/>
    <hyperlink ref="Y59" r:id="rId57" xr:uid="{C014774D-7FA0-4949-A862-DBF2E6CF0AFE}"/>
    <hyperlink ref="Y60" r:id="rId58" xr:uid="{FED6DB79-95FC-4A96-86C5-7165A7595370}"/>
    <hyperlink ref="Y61" r:id="rId59" xr:uid="{B0D11555-197D-4300-8B2D-E059D1714854}"/>
    <hyperlink ref="Y62" r:id="rId60" xr:uid="{CE8F8FCE-9DA2-4DBC-830C-F6B16C5412A0}"/>
    <hyperlink ref="Y64" r:id="rId61" xr:uid="{3E6F1D8B-3A81-4B57-A741-201552A05FE9}"/>
    <hyperlink ref="Z63" r:id="rId62" xr:uid="{7D3C8FE3-2A57-46A8-AD91-EEE46AEC5055}"/>
    <hyperlink ref="Y65" r:id="rId63" xr:uid="{AA38D379-9E18-4C36-AFFC-B2597492658D}"/>
    <hyperlink ref="Y66" r:id="rId64" xr:uid="{00AB4518-3BDE-41BE-99E6-169EB469A361}"/>
    <hyperlink ref="Y67" r:id="rId65" xr:uid="{0A9C2DB6-9CE8-45CC-99E9-4902CAD51D16}"/>
    <hyperlink ref="Y68" r:id="rId66" xr:uid="{FED43D51-6886-4CF9-B0A0-0B5D2E76736E}"/>
    <hyperlink ref="Y69" r:id="rId67" xr:uid="{BDFB437D-2BA4-4325-953B-54F6B99113CA}"/>
    <hyperlink ref="Y70" r:id="rId68" xr:uid="{87D46A62-726E-412A-BC23-6568B199FEBC}"/>
    <hyperlink ref="Y71" r:id="rId69" xr:uid="{2EF841FB-F202-461D-A1BE-A7BE07DF0381}"/>
    <hyperlink ref="Y72" r:id="rId70" xr:uid="{4FDBB825-A469-48C8-95BD-52B899A5B1A4}"/>
    <hyperlink ref="Y73" r:id="rId71" xr:uid="{70B66C00-DB6D-471F-9C88-805AD7B77B08}"/>
    <hyperlink ref="Y74" r:id="rId72" xr:uid="{2596F1A9-475F-461C-A8E4-4255F5FF800F}"/>
    <hyperlink ref="Y77" r:id="rId73" xr:uid="{C3B0D871-39D2-432D-B76F-8D53916CB884}"/>
    <hyperlink ref="Y78" r:id="rId74" xr:uid="{2DD36599-966A-4440-B4D0-DE831F78C1BC}"/>
    <hyperlink ref="AA55" r:id="rId75" xr:uid="{B1144637-1FFE-4066-88F7-26FDEA1080D4}"/>
    <hyperlink ref="Y80" r:id="rId76" xr:uid="{B31930CD-B664-43DC-92DC-699882ED1982}"/>
    <hyperlink ref="Y81" r:id="rId77" xr:uid="{E9636FC5-BF70-4C0D-9504-E97C31605C3B}"/>
    <hyperlink ref="Y82" r:id="rId78" xr:uid="{7DCB813C-8A92-4A43-87F1-D2916EE1A3D7}"/>
    <hyperlink ref="Y84" r:id="rId79" xr:uid="{A9E8925A-7F9F-4E6C-8A83-AA24F0AE9BC0}"/>
    <hyperlink ref="Y85" r:id="rId80" xr:uid="{862E1EC9-2758-4E72-B89A-D732A639916F}"/>
    <hyperlink ref="Y86" r:id="rId81" xr:uid="{3BEE2C81-0405-4981-B4DC-861199962A44}"/>
    <hyperlink ref="Y87" r:id="rId82" xr:uid="{5428F9D5-AD4B-45F7-9BE5-8ED4D720237F}"/>
    <hyperlink ref="Y89" r:id="rId83" xr:uid="{F5FA4AB1-F4EF-42A6-85FC-B7CA7732B19F}"/>
    <hyperlink ref="Y91" r:id="rId84" xr:uid="{A6A9E3A2-0C45-43EF-AFB0-740BA6AFA9E8}"/>
    <hyperlink ref="Y92" r:id="rId85" xr:uid="{48230E16-F11A-4ACA-92C2-AB4FE40EA30D}"/>
    <hyperlink ref="Y93" r:id="rId86" xr:uid="{56BB292A-47E6-4885-A85A-62987626244C}"/>
    <hyperlink ref="Y94" r:id="rId87" xr:uid="{5C37BB5F-D7EB-4434-9D4D-8E8F15D8AC84}"/>
    <hyperlink ref="Y97" r:id="rId88" xr:uid="{06E77A73-E6B2-40B3-B06C-9F94AF88CE7B}"/>
    <hyperlink ref="Y98" r:id="rId89" xr:uid="{6F01B9EC-C466-42A9-8A55-E6FF6D093E21}"/>
    <hyperlink ref="Y99" r:id="rId90" xr:uid="{CF9C01DE-3E0D-4273-AEDE-C39CD6A74B78}"/>
    <hyperlink ref="Y100" r:id="rId91" xr:uid="{08B28CB5-79F0-475A-B2A9-8027C267B6AD}"/>
    <hyperlink ref="Y101" r:id="rId92" xr:uid="{A44DC24E-DA31-47DF-9C30-F225F0F543B5}"/>
    <hyperlink ref="Y103" r:id="rId93" xr:uid="{DAF005FE-3550-49AC-851D-31F21FC741F9}"/>
    <hyperlink ref="Y104" r:id="rId94" xr:uid="{7CBEACD8-0530-4A5D-ACB0-44C18B80D949}"/>
    <hyperlink ref="Y105" r:id="rId95" xr:uid="{4DD33364-89E4-419D-B7C7-A6E2A44BEDF9}"/>
    <hyperlink ref="Y106" r:id="rId96" xr:uid="{F8DFF483-16B2-444C-A3D2-21ED0409A6DE}"/>
    <hyperlink ref="Y107" r:id="rId97" xr:uid="{D51215A6-806C-4D3D-AEC5-9ED7FF1E0280}"/>
    <hyperlink ref="Y108" r:id="rId98" xr:uid="{E365C6F4-74CA-4CB2-890F-D9D8B35978A3}"/>
    <hyperlink ref="Y109" r:id="rId99" xr:uid="{02F4F425-C496-46C5-940E-68D9B35F91D7}"/>
    <hyperlink ref="Y110" r:id="rId100" xr:uid="{9441C757-1FEF-4297-9065-3B28D9DA01B8}"/>
    <hyperlink ref="Y111" r:id="rId101" xr:uid="{2538F033-8CF2-43E4-88B1-6C9516535D94}"/>
    <hyperlink ref="Z102" r:id="rId102" xr:uid="{CA3B9F1C-7B20-4BC1-96A1-428E6724DF1A}"/>
    <hyperlink ref="Z27" r:id="rId103" xr:uid="{5CAE7049-92A3-4A5B-95A3-96E757B4649D}"/>
    <hyperlink ref="Y112" r:id="rId104" xr:uid="{5771B8BF-B2D1-4DC1-ADD5-A031429BDF9E}"/>
    <hyperlink ref="Y113" r:id="rId105" xr:uid="{459097FA-5576-4969-9FD9-D802BAF80644}"/>
    <hyperlink ref="Y114" r:id="rId106" xr:uid="{7979C906-A573-4865-9E10-A9BABCAC23A6}"/>
    <hyperlink ref="Y115" r:id="rId107" xr:uid="{3E164D2B-3A87-4DA0-91CB-AFB37F8DC9BD}"/>
    <hyperlink ref="Z116" r:id="rId108" xr:uid="{AAC2AEBE-61F2-46C4-9685-DDD4B7675D98}"/>
    <hyperlink ref="Y117" r:id="rId109" xr:uid="{EC0EE3AF-3A47-46BD-9F70-ED51E8508668}"/>
    <hyperlink ref="Y118" r:id="rId110" xr:uid="{2F97E362-9A37-4E27-BF88-509996DCEEE5}"/>
    <hyperlink ref="Y119" r:id="rId111" xr:uid="{BCB263F2-FF77-4373-B5F4-961B2D6D375B}"/>
    <hyperlink ref="Y120" r:id="rId112" xr:uid="{DA310708-6243-4ED1-B705-E1988343BC0A}"/>
    <hyperlink ref="Y121" r:id="rId113" xr:uid="{BC2D3EB4-3CB5-4276-837B-13A9CA5B8B96}"/>
    <hyperlink ref="Y122" r:id="rId114" xr:uid="{2DE9DA9C-7153-48E2-AD72-B02C858408A8}"/>
    <hyperlink ref="Y123" r:id="rId115" xr:uid="{165F39A7-17ED-41A1-BABD-98A83FC44D90}"/>
    <hyperlink ref="Z83" r:id="rId116" xr:uid="{16108094-3D24-4A17-A1AB-E7E8983F064B}"/>
    <hyperlink ref="Y124" r:id="rId117" xr:uid="{AAE084BB-1556-4C9C-B1DC-C713F19426C5}"/>
    <hyperlink ref="Y125" r:id="rId118" xr:uid="{C609C489-83CB-4972-A7F8-49E2D233DCFF}"/>
    <hyperlink ref="Y126" r:id="rId119" xr:uid="{8CBDCA80-15C7-43E8-877A-538FB5F1EBFF}"/>
    <hyperlink ref="Y127" r:id="rId120" xr:uid="{681E43E2-4BF0-4906-9EFC-4FBA362B01E2}"/>
    <hyperlink ref="Y128" r:id="rId121" xr:uid="{A8049A35-2B94-40F8-97FA-1F1AE3743A74}"/>
    <hyperlink ref="Y129" r:id="rId122" xr:uid="{2E570119-A4E4-4A55-86F1-65155D956D5C}"/>
    <hyperlink ref="Y131" r:id="rId123" xr:uid="{9A6BDFFA-7CAB-4696-80A4-9737C34EF912}"/>
    <hyperlink ref="Y132" r:id="rId124" xr:uid="{41DD11D6-2E6B-43B1-81B4-336B69B3C14F}"/>
    <hyperlink ref="Y133" r:id="rId125" xr:uid="{2D9B294F-43D8-4740-AF97-97D93F9049EB}"/>
    <hyperlink ref="Y134" r:id="rId126" xr:uid="{BD7566CF-19F8-4083-8D47-BC167CF4D0A5}"/>
    <hyperlink ref="Y135" r:id="rId127" xr:uid="{37B61B3C-9D34-418B-A949-DAE122ED1854}"/>
    <hyperlink ref="Z88" r:id="rId128" xr:uid="{8805AE3A-0935-404A-AA30-1AB215F8E071}"/>
    <hyperlink ref="Z79" r:id="rId129" xr:uid="{9BA0079B-19C6-4D1B-858F-CB4085301424}"/>
    <hyperlink ref="Y137" r:id="rId130" xr:uid="{6A01C52C-4F22-456A-AA64-2C9E31733DFC}"/>
    <hyperlink ref="Y138" r:id="rId131" xr:uid="{371E700A-41DE-46D2-8D62-F88D0A0DE511}"/>
    <hyperlink ref="Y139" r:id="rId132" xr:uid="{FE7EA004-1259-46CD-8A98-F1F07D6AB17F}"/>
    <hyperlink ref="Y140" r:id="rId133" xr:uid="{597A8547-48DB-4BC2-AEF5-91140DA8F1C5}"/>
    <hyperlink ref="Y141" r:id="rId134" xr:uid="{48C7B0D4-8BDA-4FD8-AC70-E9903D19767E}"/>
    <hyperlink ref="Y142" r:id="rId135" xr:uid="{59B384C7-598C-4059-A107-2C6120F8BC43}"/>
    <hyperlink ref="Y143" r:id="rId136" xr:uid="{DDAE292F-5D25-44B3-AC16-89A545B2EB03}"/>
    <hyperlink ref="Y144" r:id="rId137" xr:uid="{80671C4A-D8B3-4439-8572-E35541141F5D}"/>
    <hyperlink ref="Y145" r:id="rId138" xr:uid="{51318BBD-FDD4-4591-BB1D-3A333F019598}"/>
    <hyperlink ref="Y146" r:id="rId139" xr:uid="{463229AF-8109-4F7F-9050-BB6054912BCD}"/>
    <hyperlink ref="Y147" r:id="rId140" xr:uid="{E7D8025E-E70F-40F5-838C-1E1ED4C2F405}"/>
    <hyperlink ref="Y148" r:id="rId141" xr:uid="{F73A59BF-99F8-4634-8A07-E778628F6235}"/>
    <hyperlink ref="Y149" r:id="rId142" xr:uid="{067B022E-C498-46A4-B70A-8DEB699C42BA}"/>
    <hyperlink ref="Y150" r:id="rId143" xr:uid="{3EC4B4E0-8DD7-4594-945E-49994EC37A5D}"/>
    <hyperlink ref="Z185" r:id="rId144" xr:uid="{7C12458C-7F3F-4FBD-9195-4ADB32F804CF}"/>
    <hyperlink ref="Y151" r:id="rId145" xr:uid="{3717949B-63C7-4921-A555-794A15211EFA}"/>
    <hyperlink ref="Y152" r:id="rId146" xr:uid="{2956049C-FF1F-40DE-8A5E-33E9100BC395}"/>
    <hyperlink ref="Y153" r:id="rId147" xr:uid="{AD6441F5-E362-42ED-8C1B-99E33FEB8C0C}"/>
    <hyperlink ref="Y155" r:id="rId148" xr:uid="{DB211987-48C0-4700-91D8-115EAFA85B42}"/>
    <hyperlink ref="Y156" r:id="rId149" xr:uid="{F853B84F-2B8E-42B9-B7C4-ABB0E7472616}"/>
    <hyperlink ref="Y157" r:id="rId150" xr:uid="{E98B2EBD-C9CD-4F85-B02F-6AD025F7A0AE}"/>
    <hyperlink ref="Y158" r:id="rId151" xr:uid="{3844C8CF-9571-43A0-A50E-73EEBB854BB5}"/>
    <hyperlink ref="Y159" r:id="rId152" xr:uid="{9F3F02C3-4138-4A7E-9F7C-0D5737B50DD0}"/>
    <hyperlink ref="Y160" r:id="rId153" xr:uid="{06CCE15D-0FB7-4779-B600-7732148582C7}"/>
    <hyperlink ref="Y161" r:id="rId154" xr:uid="{100293F8-7BB2-4266-9C96-4142F01AE8FC}"/>
    <hyperlink ref="Y163" r:id="rId155" xr:uid="{60DA41E1-C672-4A0B-B9C0-15901CE59329}"/>
    <hyperlink ref="Y165" r:id="rId156" xr:uid="{B71A1402-FA96-4BD7-A44A-B78A07384B2A}"/>
    <hyperlink ref="Y166" r:id="rId157" xr:uid="{ACD8B51E-5344-4C33-8CB9-A523FE3A754B}"/>
    <hyperlink ref="Y167" r:id="rId158" xr:uid="{349A0FD1-96CC-4179-925E-790A1500F2F7}"/>
    <hyperlink ref="Y168" r:id="rId159" xr:uid="{8C0E74F8-BAD9-4EA5-A406-024634D57C38}"/>
    <hyperlink ref="Z169" r:id="rId160" xr:uid="{B2E4D551-DCEA-4FFE-95CD-B785E150F247}"/>
    <hyperlink ref="Y171" r:id="rId161" xr:uid="{114A71E9-4A15-4CE1-ACB7-AECD5C4D9A20}"/>
    <hyperlink ref="Y172" r:id="rId162" xr:uid="{614C20A7-ED02-47DB-8FE4-CC4B2295A1A8}"/>
    <hyperlink ref="Y174" r:id="rId163" xr:uid="{E070F7B1-CA14-478F-844A-0372063D9DF0}"/>
    <hyperlink ref="Y175" r:id="rId164" xr:uid="{335D49EA-7622-44B1-9A79-9399E15C6CA0}"/>
    <hyperlink ref="Y180" r:id="rId165" xr:uid="{F530FDA5-3D92-4FF6-9A7C-BE39CF607711}"/>
    <hyperlink ref="Y181" r:id="rId166" xr:uid="{B1711012-14D0-4FC8-B5AC-74BB461A46F0}"/>
    <hyperlink ref="Y183" r:id="rId167" xr:uid="{9062B6EB-5E96-4BED-9908-75F72DDAFF2B}"/>
    <hyperlink ref="Y188" r:id="rId168" xr:uid="{BB0A0B61-4254-4139-BFA5-F00145A88BA3}"/>
    <hyperlink ref="Y190" r:id="rId169" xr:uid="{1AE32E3B-4757-47D3-9C6F-7BCF21A46F35}"/>
    <hyperlink ref="Y193" r:id="rId170" xr:uid="{B169B85F-6F0A-438F-A05A-46411628C644}"/>
    <hyperlink ref="Y195" r:id="rId171" xr:uid="{E1371FA8-1450-4A68-BFC2-2DB6C15E0EF5}"/>
    <hyperlink ref="Y197" r:id="rId172" xr:uid="{54167340-AA35-490D-9845-FD4DA08CFC37}"/>
    <hyperlink ref="Y198" r:id="rId173" xr:uid="{27E8F168-76BA-4018-843F-6113498D01C5}"/>
    <hyperlink ref="Y199" r:id="rId174" xr:uid="{8345E57E-CBC5-4282-A6A2-C711C3451D31}"/>
    <hyperlink ref="Y200" r:id="rId175" xr:uid="{23BB5871-D5DF-4250-9907-6EFE312C3963}"/>
    <hyperlink ref="Y201" r:id="rId176" xr:uid="{12CDB710-62F6-48C5-81DF-97EAEFAE4F89}"/>
    <hyperlink ref="Y203" r:id="rId177" xr:uid="{EBE6CD7A-2B1B-41FA-A20D-94C3C2E902CA}"/>
    <hyperlink ref="Y204" r:id="rId178" xr:uid="{A1A1702B-0D0F-4B10-AB0B-37C761A6EA1C}"/>
    <hyperlink ref="Y206" r:id="rId179" xr:uid="{33E82A14-498C-49E2-9F29-581E8B28AE12}"/>
    <hyperlink ref="Y208" r:id="rId180" xr:uid="{76CDA477-B8D5-4C31-B987-2F47914403B2}"/>
    <hyperlink ref="Y209" r:id="rId181" xr:uid="{C098BB33-973A-492A-A10E-6DF96331712A}"/>
    <hyperlink ref="Y210" r:id="rId182" xr:uid="{3AB62361-3B29-4515-BEAA-3070BF4780C3}"/>
    <hyperlink ref="Y211" r:id="rId183" xr:uid="{E311E13D-D804-466A-A921-179512CE86AA}"/>
    <hyperlink ref="Y212" r:id="rId184" xr:uid="{55A27539-4227-41F5-A470-2F5636CF6585}"/>
    <hyperlink ref="Y214" r:id="rId185" xr:uid="{95BC0E63-E0B3-4415-BC2D-051F51945593}"/>
    <hyperlink ref="Y215" r:id="rId186" xr:uid="{19DFC321-623C-4EB0-A0B2-EF11D4B0BFF6}"/>
    <hyperlink ref="Y216" r:id="rId187" xr:uid="{A99166DF-78D6-4328-9446-F1A85D48524C}"/>
    <hyperlink ref="Y217" r:id="rId188" xr:uid="{D7CB07CD-3C3A-4FF2-91A1-F5F938445C75}"/>
    <hyperlink ref="Y218" r:id="rId189" xr:uid="{7800D777-8AA3-47B0-AA33-51943EE7B3C6}"/>
    <hyperlink ref="Y219" r:id="rId190" xr:uid="{F93CB734-383A-4F1A-9D7D-B36F8C1686BE}"/>
    <hyperlink ref="Y213" r:id="rId191" xr:uid="{76A128F2-A02C-48DE-B36C-12DDFF7EF931}"/>
    <hyperlink ref="Y220" r:id="rId192" xr:uid="{2DD83D40-FFAC-4EBA-A4BB-18ADF74E2B45}"/>
    <hyperlink ref="Y221" r:id="rId193" xr:uid="{42CECCD1-1D06-4EA8-8146-5870FD2399C8}"/>
    <hyperlink ref="Y222" r:id="rId194" xr:uid="{67664B03-AC48-4CEF-B767-827AF816C3D0}"/>
    <hyperlink ref="Y223" r:id="rId195" xr:uid="{1BE12CDC-D77A-4C36-9BA9-76E9868A6643}"/>
    <hyperlink ref="Y224" r:id="rId196" xr:uid="{47CBA65A-4272-40D4-A632-2D1CE37D319A}"/>
    <hyperlink ref="Y225" r:id="rId197" xr:uid="{ED2935AE-C369-4CA9-A4DC-7979DAABD117}"/>
    <hyperlink ref="Y230" r:id="rId198" xr:uid="{B3A5219B-5273-441B-8DA3-680CD6184D09}"/>
    <hyperlink ref="Y232" r:id="rId199" xr:uid="{BD61166A-91CB-47AF-82FD-244316B04E8B}"/>
    <hyperlink ref="Y228" r:id="rId200" xr:uid="{5CB8DD35-0045-448D-85EB-6E1A603C4EE2}"/>
    <hyperlink ref="Y231" r:id="rId201" xr:uid="{C7201D82-6BAA-4121-91DE-36CD0020CF61}"/>
    <hyperlink ref="Y245" r:id="rId202" xr:uid="{DE35B7B7-95FF-48E5-A1D7-4715F9D48120}"/>
    <hyperlink ref="Y246" r:id="rId203" xr:uid="{1611D41E-DFAE-4C12-ACF1-5F65D15489AC}"/>
    <hyperlink ref="Y250" r:id="rId204" xr:uid="{6D09194B-3EEC-40C0-9E62-6392FB4EABE6}"/>
    <hyperlink ref="Y251" r:id="rId205" xr:uid="{BA7726C9-DC2E-4A3C-856D-6E7355B84248}"/>
    <hyperlink ref="Y253" r:id="rId206" xr:uid="{D383609E-19CA-47B8-8A22-EACC1F766754}"/>
    <hyperlink ref="Y235" r:id="rId207" xr:uid="{4C925087-11EA-4386-B654-3E1AB78FF025}"/>
    <hyperlink ref="Y234" r:id="rId208" xr:uid="{97571509-93D2-4566-B3F2-794242B8955F}"/>
    <hyperlink ref="Y227" r:id="rId209" xr:uid="{AF5C95AD-EF86-4B52-BF8E-821CF051DC74}"/>
    <hyperlink ref="Z210" r:id="rId210" xr:uid="{3AB32813-59E2-43A1-B472-0FE8C82B33AE}"/>
    <hyperlink ref="Y207" r:id="rId211" xr:uid="{F88324C4-7E4D-42FE-B0DE-4DF11BF04AB5}"/>
    <hyperlink ref="Y205" r:id="rId212" xr:uid="{9DE45156-8E92-46BA-B479-1D8DE90B3D3D}"/>
    <hyperlink ref="Y202" r:id="rId213" xr:uid="{9BA0655E-6CA6-468E-BBF6-5166B11978F3}"/>
    <hyperlink ref="Z200" r:id="rId214" xr:uid="{2F214DA6-36CB-4194-8ED5-A1E31A42BA7E}"/>
    <hyperlink ref="Y196" r:id="rId215" xr:uid="{E52F9262-4B39-477A-BF70-90518050F6FA}"/>
    <hyperlink ref="Y194" r:id="rId216" xr:uid="{E30DAA1F-094E-403D-A098-2AC83E049A47}"/>
    <hyperlink ref="Z195" r:id="rId217" xr:uid="{007F69AA-E924-4845-99D7-1D7FD233DE18}"/>
    <hyperlink ref="Z196" r:id="rId218" xr:uid="{51328F63-B654-48CD-85F6-EE1A065A7D84}"/>
    <hyperlink ref="Y192" r:id="rId219" xr:uid="{D66D495B-51EC-46F2-829F-6B3AD5EE53ED}"/>
    <hyperlink ref="Y184" r:id="rId220" xr:uid="{AC21CBE3-9FCB-4576-AFB3-E614894F0DE4}"/>
    <hyperlink ref="Z188" r:id="rId221" xr:uid="{C12EFF63-6F3E-4D81-9F30-02C76DCF6F0F}"/>
    <hyperlink ref="Y186" r:id="rId222" xr:uid="{C785A413-EC93-4AD2-9A09-0348448CF252}"/>
    <hyperlink ref="Y182" r:id="rId223" xr:uid="{C1941D0F-2836-4FA5-9952-94DC53F781E2}"/>
    <hyperlink ref="Z182" r:id="rId224" xr:uid="{68D4A927-191E-4324-A0D5-93794AA537B0}"/>
    <hyperlink ref="Y179" r:id="rId225" xr:uid="{F1A48CCE-9283-4C77-A31F-1DF1B94DA14B}"/>
    <hyperlink ref="Y176" r:id="rId226" xr:uid="{5A3738AF-7A90-417D-AE0B-8EB7CAEBCF7A}"/>
    <hyperlink ref="Y173" r:id="rId227" xr:uid="{3B882E49-D4CF-4F45-82DE-D843869ADDE8}"/>
    <hyperlink ref="Y170" r:id="rId228" xr:uid="{59CC1155-A5E3-451B-81B7-90BE5223DC8C}"/>
    <hyperlink ref="Y164" r:id="rId229" xr:uid="{B592ABC4-E966-4ED5-ADD8-01ACE572F262}"/>
    <hyperlink ref="Y162" r:id="rId230" xr:uid="{4EB31F61-6AED-4822-9F65-68451EEF6F2B}"/>
    <hyperlink ref="Z158" r:id="rId231" xr:uid="{ADD7231C-65FE-489C-A263-CD4F9998C062}"/>
    <hyperlink ref="Y154" r:id="rId232" xr:uid="{388FCB9E-69B6-49F5-9BCB-75A0F2365071}"/>
    <hyperlink ref="Z141" r:id="rId233" xr:uid="{FC4D10E5-11D7-458F-8963-44C48291AE2E}"/>
    <hyperlink ref="Z131" r:id="rId234" xr:uid="{65585D92-9B6D-4413-A258-DA61D6053C47}"/>
    <hyperlink ref="Z128" r:id="rId235" xr:uid="{8AFB720B-6F99-43D8-BAE2-4C1181759675}"/>
    <hyperlink ref="Z120" r:id="rId236" xr:uid="{FA596FC7-A99B-4F47-94BD-61DD9A286326}"/>
    <hyperlink ref="Z103" r:id="rId237" xr:uid="{AC81B558-8BD2-4A8A-BB33-7B05FF9C8B12}"/>
    <hyperlink ref="Z98" r:id="rId238" xr:uid="{0CBBF22B-03E8-4758-A015-3EEE09D2FFF5}"/>
    <hyperlink ref="AA103" r:id="rId239" xr:uid="{C76A349B-0EEC-42D9-9D39-27DF43A9C6A6}"/>
    <hyperlink ref="Z91" r:id="rId240" xr:uid="{2023C24D-37F7-4BC6-B88B-2D60F27BE65B}"/>
    <hyperlink ref="Z78" r:id="rId241" xr:uid="{75D5CFAB-D9F8-4E06-97DE-6158E8C26AE7}"/>
    <hyperlink ref="Z71" r:id="rId242" xr:uid="{96F23909-7162-4197-BDB4-32CD25812E52}"/>
    <hyperlink ref="AA71" r:id="rId243" xr:uid="{79AB635B-C812-4E82-B079-8245603AC062}"/>
    <hyperlink ref="Z68" r:id="rId244" xr:uid="{25D26FF3-1F10-4C21-80AE-0929FD23B996}"/>
    <hyperlink ref="Z58" r:id="rId245" xr:uid="{AD60223A-6FBF-46E1-B761-3057FC4315E7}"/>
    <hyperlink ref="Z20" r:id="rId246" xr:uid="{C543E56D-C4DE-4FA4-A8EF-F7F7542678E3}"/>
    <hyperlink ref="Z49" r:id="rId247" xr:uid="{4211644E-945D-454A-81AA-0EFFFEDE4F0A}"/>
    <hyperlink ref="Z34" r:id="rId248" xr:uid="{608693DA-98AF-4C7A-B9A4-9AC8945730F2}"/>
    <hyperlink ref="Z2" r:id="rId249" xr:uid="{5C6AA3E5-05CA-474D-B0D2-68E38D2D586A}"/>
    <hyperlink ref="AA2" r:id="rId250" xr:uid="{5A09FB86-B6AA-450E-8981-B20427C542C6}"/>
    <hyperlink ref="Z3" r:id="rId251" xr:uid="{E881586F-E3A5-4428-813E-27671BCDFF97}"/>
    <hyperlink ref="Z9" r:id="rId252" xr:uid="{C9A4130D-348A-40A7-8ECC-C6C6750CADF2}"/>
    <hyperlink ref="Z10" r:id="rId253" xr:uid="{B398493A-A077-43C6-B9F3-4E6D86861E2E}"/>
    <hyperlink ref="Z13" r:id="rId254" xr:uid="{B412ADFF-F715-4FAA-98E5-13BD871E34F5}"/>
    <hyperlink ref="AA10" r:id="rId255" xr:uid="{5134FD36-C67C-4232-AE37-694CA3F5A2A6}"/>
    <hyperlink ref="AB2" r:id="rId256" xr:uid="{A0DE5924-766D-4513-9576-5D9532C36E8A}"/>
    <hyperlink ref="Y229" r:id="rId257" xr:uid="{F96F4A0B-BF10-4707-84BC-15AD8452B5E7}"/>
    <hyperlink ref="Y233" r:id="rId258" xr:uid="{9767F13E-5949-4827-982E-A8E1A99539DC}"/>
    <hyperlink ref="Y249" r:id="rId259" xr:uid="{40A9F2B0-0BC0-4A79-A327-A3A6828D73D2}"/>
    <hyperlink ref="Y252" r:id="rId260" xr:uid="{0F4F0F87-6713-4C47-9742-E7B99C4F91A5}"/>
    <hyperlink ref="Y237" r:id="rId261" xr:uid="{C081360A-D7CC-49E0-BF7B-955FDC9856AC}"/>
    <hyperlink ref="Y236" r:id="rId262" xr:uid="{B20D2382-124A-4EE7-80D4-1CBE564312FB}"/>
    <hyperlink ref="Y238" r:id="rId263" xr:uid="{DFA39062-365F-47F1-A52D-3482ACC404E5}"/>
    <hyperlink ref="Z191" r:id="rId264" xr:uid="{9EA1CA94-9AD4-4A94-A316-199136F0F2DB}"/>
    <hyperlink ref="Y239" r:id="rId265" xr:uid="{1C0B891E-5418-4FC4-894B-966C0D05012B}"/>
    <hyperlink ref="Y243" r:id="rId266" xr:uid="{99324281-6366-4F8E-BED5-3E27904217F8}"/>
    <hyperlink ref="Y244" r:id="rId267" xr:uid="{2C6F4A1E-36D9-414F-A37B-832B8D0363E0}"/>
    <hyperlink ref="Z222" r:id="rId268" xr:uid="{CF05F9E2-8965-464A-850B-707DC49F34FC}"/>
    <hyperlink ref="Y242" r:id="rId269" xr:uid="{FE3504CC-189E-4797-9E7C-E41FC79B2633}"/>
    <hyperlink ref="Y241" r:id="rId270" xr:uid="{FD1624DD-A04B-4E6F-918E-D0C2237A66B9}"/>
    <hyperlink ref="Y240" r:id="rId271" xr:uid="{AB1B98E2-37D1-49B2-8A90-3C6901C3F523}"/>
    <hyperlink ref="Z240" r:id="rId272" xr:uid="{AA573F11-4A3A-4774-9A50-673BEC15C855}"/>
    <hyperlink ref="Y247" r:id="rId273" xr:uid="{31439AD1-E0C7-4040-BAAA-C0AB980E5D79}"/>
    <hyperlink ref="Y248" r:id="rId274" xr:uid="{31793AA2-2051-4509-9901-FC5F3E1B9DCB}"/>
    <hyperlink ref="Y255" r:id="rId275" xr:uid="{330A3223-F280-46B8-87AE-87060C466BFB}"/>
    <hyperlink ref="Y256" r:id="rId276" xr:uid="{65AE2DB9-DDAA-422A-BE02-587AC2359862}"/>
    <hyperlink ref="Y102" r:id="rId277" xr:uid="{CD3C90EE-3C9A-49A5-8322-243875E2860F}"/>
    <hyperlink ref="Y136" r:id="rId278" xr:uid="{45B3709B-CBE5-49B6-B51C-92C2F396CE19}"/>
    <hyperlink ref="Y169" r:id="rId279" xr:uid="{A603756D-A82D-4231-A62B-E71F7CBB8CEB}"/>
    <hyperlink ref="Z11" r:id="rId280" xr:uid="{2265CDF2-FBAA-4229-B807-4777D6E5CF89}"/>
    <hyperlink ref="Y11" r:id="rId281" xr:uid="{76C3D9A9-30C6-4462-B28F-34C7641FA721}"/>
    <hyperlink ref="Z21" r:id="rId282" xr:uid="{336B3B63-3BE2-4E23-8660-14EDD79D445F}"/>
    <hyperlink ref="Z35" r:id="rId283" xr:uid="{FBCC9FFD-6E98-47CC-ACAC-40EDF4D86B1F}"/>
    <hyperlink ref="AA35" r:id="rId284" xr:uid="{C080F3A0-E122-4CE6-9578-476C716D8893}"/>
    <hyperlink ref="Y32" r:id="rId285" xr:uid="{9AC501F7-A667-4F71-A4EE-BF106368F064}"/>
    <hyperlink ref="Y259" r:id="rId286" xr:uid="{FFD2A28A-A7F7-48B9-A61A-DCB0B913F584}"/>
    <hyperlink ref="Y260" r:id="rId287" xr:uid="{163B1D82-1C5A-4226-B958-EC546DE5E9FA}"/>
    <hyperlink ref="Y261" r:id="rId288" xr:uid="{05E972CA-6BA3-43FA-8DF8-6E37FE3C3123}"/>
    <hyperlink ref="AA210" r:id="rId289" xr:uid="{51DBBD59-78FF-4AC4-800C-0312F80FBC0A}"/>
    <hyperlink ref="Y262" r:id="rId290" xr:uid="{421B4B01-73E9-4663-984A-24BEB0A511B4}"/>
    <hyperlink ref="Y263" r:id="rId291" xr:uid="{63A40BD7-6B75-4EB6-92BE-9AD83EBE829B}"/>
    <hyperlink ref="Y264" r:id="rId292" xr:uid="{C39963C3-7788-453F-8485-F679AEE86CAE}"/>
    <hyperlink ref="Y265" r:id="rId293" xr:uid="{D44DC4FB-EDA5-435E-8046-C618428D3424}"/>
    <hyperlink ref="Y266" r:id="rId294" xr:uid="{013FE990-F21C-49D6-B8D8-443082775087}"/>
    <hyperlink ref="Y268" r:id="rId295" xr:uid="{992C1B96-3131-40E0-AFBF-6340EF0CA2D0}"/>
    <hyperlink ref="Y269" r:id="rId296" xr:uid="{8A464810-A4F8-4216-879D-6F9BB10BC2D1}"/>
    <hyperlink ref="Y270" r:id="rId297" xr:uid="{2118B141-C3CD-40A6-AD28-DA4108790C87}"/>
    <hyperlink ref="Y271" r:id="rId298" xr:uid="{9EE0D0CD-4A8E-446C-B67B-7524529CE495}"/>
    <hyperlink ref="Z232" r:id="rId299" xr:uid="{F0546530-E33C-4A0C-9252-DAC27574C5AF}"/>
    <hyperlink ref="Y272" r:id="rId300" xr:uid="{D4991F63-4CDB-4EC3-9687-9D5230EA7A84}"/>
    <hyperlink ref="Y274" r:id="rId301" xr:uid="{C93567D7-BCD6-4D27-917D-187B3D71275D}"/>
    <hyperlink ref="Y275" r:id="rId302" xr:uid="{C1DD9522-9C05-416D-A6DD-4641A8D57292}"/>
    <hyperlink ref="Y276" r:id="rId303" xr:uid="{95E6ADB0-6B9B-4822-B145-255FF9E35CB7}"/>
    <hyperlink ref="Y277" r:id="rId304" xr:uid="{9D04BD0E-26BF-4F9A-9EE0-EBF69C699A56}"/>
    <hyperlink ref="Y254" r:id="rId305" xr:uid="{C6398713-C5CC-4C58-940F-4A940F78FD76}"/>
    <hyperlink ref="Y278" r:id="rId306" xr:uid="{0CCF2B87-5897-4144-B50D-981DE91BCB0F}"/>
    <hyperlink ref="Z256" r:id="rId307" xr:uid="{27ABAE7E-CD6F-42D4-B098-4CDDEEF4316F}"/>
    <hyperlink ref="Y279" r:id="rId308" xr:uid="{B3E1E4C3-72F9-40DE-8EEC-96CC8D25316C}"/>
    <hyperlink ref="Y280" r:id="rId309" xr:uid="{AD37F64B-1733-4686-B576-1FF8E9A757B4}"/>
    <hyperlink ref="Y281" r:id="rId310" xr:uid="{B09B7192-078D-4CAC-9FA7-8C6BB69A9F87}"/>
    <hyperlink ref="Y282" r:id="rId311" xr:uid="{A29E396E-802B-4189-8B2D-21211240A4FF}"/>
    <hyperlink ref="Y283" r:id="rId312" xr:uid="{656A3E64-5C4C-44E9-8944-E285C32E2D63}"/>
    <hyperlink ref="Y284" r:id="rId313" xr:uid="{C2EFB2D7-674C-420F-AC29-3329C3624635}"/>
    <hyperlink ref="Y95" r:id="rId314" xr:uid="{A3623D35-D837-4D50-A9A1-E0C91490C635}"/>
    <hyperlink ref="Y96" r:id="rId315" xr:uid="{D3C24273-F18A-4353-AECD-304D63BD8D68}"/>
    <hyperlink ref="Y273" r:id="rId316" xr:uid="{9A741D86-9875-4E68-86E2-27623FB5CD20}"/>
    <hyperlink ref="Y257" r:id="rId317" xr:uid="{E0E81203-3D5B-4FA5-BDDF-737A6DA035B2}"/>
    <hyperlink ref="Y258" r:id="rId318" xr:uid="{416C6298-0D0C-4C22-8887-7062155D5A05}"/>
    <hyperlink ref="Y285" r:id="rId319" xr:uid="{8A29BB87-56EB-428B-8817-B2CF4BCBAB3B}"/>
    <hyperlink ref="Y286" r:id="rId320" xr:uid="{2BA39CC2-83A7-49E9-A639-3BFF618E52FA}"/>
    <hyperlink ref="Y63" r:id="rId321" xr:uid="{CC74D19F-6EEB-43E3-B65C-B61500494255}"/>
    <hyperlink ref="Y75" r:id="rId322" xr:uid="{5ED9FD31-3882-4B0B-B3A2-26A860D4BC98}"/>
    <hyperlink ref="Y83" r:id="rId323" xr:uid="{3F550FAB-4F0F-444C-9519-D69F013D5EBE}"/>
    <hyperlink ref="Y88" r:id="rId324" xr:uid="{2D79F608-B906-4E88-A247-13AE0F19E002}"/>
    <hyperlink ref="AA88" r:id="rId325" xr:uid="{314753B6-8FC3-4405-A05A-84AC89C97B0C}"/>
    <hyperlink ref="Y287" r:id="rId326" xr:uid="{DC3E35F2-D7AE-4B4E-8741-77D7CE87F646}"/>
    <hyperlink ref="Y288" r:id="rId327" xr:uid="{AE30AF89-5DB4-4068-AE48-5CDC85A58321}"/>
    <hyperlink ref="Y289" r:id="rId328" xr:uid="{287CA1F7-8A32-454D-B081-09A7320989C5}"/>
    <hyperlink ref="Y291" r:id="rId329" xr:uid="{47D43E63-59F2-4682-9A9A-4CE6A31550EA}"/>
    <hyperlink ref="Y292" r:id="rId330" xr:uid="{D6644B0C-60BE-45B3-B393-8B25B565A9FE}"/>
    <hyperlink ref="Y293" r:id="rId331" xr:uid="{BFCD5880-13E5-479C-81BB-54A484477688}"/>
    <hyperlink ref="Y116" r:id="rId332" xr:uid="{8BF7A150-3E00-4B45-9C03-C222A6721840}"/>
    <hyperlink ref="Y6" r:id="rId333" xr:uid="{5B21F01A-C980-468A-B29A-CD1B27CDAE73}"/>
    <hyperlink ref="Y8" r:id="rId334" xr:uid="{A9A9D78A-B639-4F3F-84B6-2BEB62A83D8B}"/>
    <hyperlink ref="Y27" r:id="rId335" xr:uid="{A53E3989-3486-4581-8A87-346C5E906186}"/>
    <hyperlink ref="Y19" r:id="rId336" xr:uid="{7A06D80A-84FB-42CA-B2F8-BACCDC8FAC6F}"/>
    <hyperlink ref="Y55" r:id="rId337" xr:uid="{F8B42169-1BB0-428C-AA5F-CEA33006B108}"/>
    <hyperlink ref="Y295" r:id="rId338" xr:uid="{7F21BCF9-C6AB-48D1-B7B7-40363CF36A26}"/>
    <hyperlink ref="Y296" r:id="rId339" xr:uid="{A644D3CB-81F1-4BC4-8849-D36EE4B58033}"/>
    <hyperlink ref="Y297" r:id="rId340" xr:uid="{5AD87649-1318-4433-AEE5-CB9C18AF36C4}"/>
    <hyperlink ref="Y298" r:id="rId341" xr:uid="{EE4320ED-4FE0-413E-A4B1-4ED1D1F1D647}"/>
    <hyperlink ref="Y299" r:id="rId342" xr:uid="{0110C999-AD20-4791-A82A-5231191A7120}"/>
    <hyperlink ref="Y300" r:id="rId343" xr:uid="{525F7DBF-C34C-4B11-9946-F70FD1CCDB1C}"/>
    <hyperlink ref="Y301" r:id="rId344" xr:uid="{0CBB8A6F-5D37-4C26-9D89-8796F7FF4F67}"/>
    <hyperlink ref="Y191" r:id="rId345" xr:uid="{2F07A00B-A52F-4368-BDF1-EEB340C681DA}"/>
    <hyperlink ref="Y302" r:id="rId346" xr:uid="{A697A16D-A7B4-42BE-822E-993379C41E7C}"/>
    <hyperlink ref="Y303" r:id="rId347" xr:uid="{1B42332D-4CCD-4B69-A1DD-7D46AA11E234}"/>
    <hyperlink ref="Z304" r:id="rId348" xr:uid="{D5875669-4381-4906-A156-BD5C4E2871D6}"/>
    <hyperlink ref="Y304" r:id="rId349" xr:uid="{A53EBA2A-3F4C-4C91-9B3D-98D35AECB2CE}"/>
    <hyperlink ref="Y305" r:id="rId350" xr:uid="{37342975-D91F-4B55-9001-CE3E6D96C254}"/>
    <hyperlink ref="Y306" r:id="rId351" xr:uid="{667175E3-241E-4D46-B344-A7E37E7C8C41}"/>
    <hyperlink ref="Y76" r:id="rId352" xr:uid="{D2C72AA4-9B8B-4EDB-8CEC-F99E29D01251}"/>
    <hyperlink ref="Z67" r:id="rId353" xr:uid="{4A440C0E-782A-4AD6-B813-493CFC43A628}"/>
    <hyperlink ref="Y185" r:id="rId354" xr:uid="{D4BCFDFC-1C27-4F09-AA89-DABDC037A76C}"/>
    <hyperlink ref="AA63" r:id="rId355" xr:uid="{CB64748C-7C98-4FF9-9CE0-408697A1F45E}"/>
    <hyperlink ref="Y56" r:id="rId356" xr:uid="{7ACB1934-EBB1-4CA8-9023-9138DC876520}"/>
    <hyperlink ref="Y90" r:id="rId357" xr:uid="{92E149F9-5130-4B78-A386-18CA7CD9CCD0}"/>
    <hyperlink ref="Y24" r:id="rId358" xr:uid="{ABEE91A6-1CB2-48A5-8F57-9112E740EB04}"/>
    <hyperlink ref="Z189" r:id="rId359" xr:uid="{2D3B0859-E9C5-4201-B58D-51705B055CE2}"/>
    <hyperlink ref="Y189" r:id="rId360" xr:uid="{C359108F-4B61-44B9-9BD5-8F06FE239780}"/>
    <hyperlink ref="Y28" r:id="rId361" xr:uid="{C041EBBB-0751-463A-B80C-3C0A9296FAB9}"/>
    <hyperlink ref="Y309" r:id="rId362" xr:uid="{08F6D883-3DA8-4022-818C-2D4BCCDD95B5}"/>
    <hyperlink ref="Z61" r:id="rId363" xr:uid="{A9EB0AF4-56E1-44DA-8AB6-4AF831ED2AEE}"/>
    <hyperlink ref="Z148" r:id="rId364" xr:uid="{C0E7162B-3DCC-457E-832C-D485E181C0C3}"/>
    <hyperlink ref="Y307" r:id="rId365" xr:uid="{E8A7CBA8-ABDD-4F2A-8BAA-F3CEFFDA8E10}"/>
    <hyperlink ref="Y79" r:id="rId366" xr:uid="{51BCFF39-F7B6-4BF8-B5A6-C43FFADBB062}"/>
    <hyperlink ref="Z62" r:id="rId367" xr:uid="{7D455508-2B37-4F9F-9DD1-AD4B981AF93A}"/>
    <hyperlink ref="Y310" r:id="rId368" xr:uid="{525BE19E-5467-49FD-A4F4-DE5475832D2B}"/>
    <hyperlink ref="Y311" r:id="rId369" xr:uid="{3E9BB645-2979-406D-9BF8-1CB4BE0B56D6}"/>
    <hyperlink ref="Y312" r:id="rId370" xr:uid="{4A071BE9-2D6C-4C77-B939-3FB77E23CE36}"/>
    <hyperlink ref="Y313" r:id="rId371" xr:uid="{FB73E80A-42F7-44E5-8072-6FF956374F8B}"/>
    <hyperlink ref="Y315" r:id="rId372" xr:uid="{A0EE5267-79B7-4C69-8742-587357020DC4}"/>
    <hyperlink ref="Y316" r:id="rId373" xr:uid="{11BCC4AE-3BC8-4801-881A-7B252C9ACA3E}"/>
    <hyperlink ref="Y226" r:id="rId374" xr:uid="{7A3DFA96-20E0-4EA0-9BA2-0752F6AEFB30}"/>
    <hyperlink ref="Z226" r:id="rId375" xr:uid="{E29780F8-3403-49B3-8E48-C896B39F393B}"/>
    <hyperlink ref="Y130" r:id="rId376" xr:uid="{FCAAA039-2F89-4B9A-AF35-277225697CC5}"/>
    <hyperlink ref="Y177" r:id="rId377" xr:uid="{435BEEFB-AC89-4B8F-A8D3-A2B3055B6E30}"/>
    <hyperlink ref="AA177" r:id="rId378" xr:uid="{7BF18DD2-0E5C-4197-B677-9AFDB36696E9}"/>
    <hyperlink ref="Z177" r:id="rId379" xr:uid="{60C45A7A-86FE-4855-97B0-F92081B71927}"/>
    <hyperlink ref="Y178" r:id="rId380" xr:uid="{06290E16-957F-43E1-B602-E3ED0502C17A}"/>
    <hyperlink ref="Z178" r:id="rId381" xr:uid="{0BB7D09D-B6F2-4EA4-A123-1CC62D0BF781}"/>
    <hyperlink ref="Y317" r:id="rId382" xr:uid="{33C0EAD5-C09C-406B-8B7C-D86F25706A71}"/>
    <hyperlink ref="Y314" r:id="rId383" xr:uid="{89F80FFA-42C7-4417-9902-737AA1B1935D}"/>
    <hyperlink ref="Y318" r:id="rId384" xr:uid="{199FCAB3-B10E-4D7F-BD95-1D5997845B20}"/>
    <hyperlink ref="Y319" r:id="rId385" xr:uid="{773BC894-F282-4777-8EC3-6897C4C61F83}"/>
    <hyperlink ref="Z317" r:id="rId386" xr:uid="{0655541F-BF11-4591-A676-502EF7A957D0}"/>
    <hyperlink ref="Y267" r:id="rId387" xr:uid="{EE9B473B-D9D8-49BC-ABAE-33BF6C1EE7BB}"/>
    <hyperlink ref="Z267" r:id="rId388" xr:uid="{8740F76A-00C4-4E33-A796-DE03610204A3}"/>
    <hyperlink ref="Y290" r:id="rId389" xr:uid="{ACB87B8E-D3D5-4E2C-A8CC-F6693B3EEE78}"/>
    <hyperlink ref="Z290" r:id="rId390" xr:uid="{B9D117EF-22CD-4670-AB4E-71D98EB037C8}"/>
    <hyperlink ref="Y308" r:id="rId391" xr:uid="{6571B3C4-7A45-4882-8FD5-68F92BE6A670}"/>
    <hyperlink ref="Z308" r:id="rId392" xr:uid="{89633782-19DD-453C-A27C-2A770392672E}"/>
    <hyperlink ref="Y321" r:id="rId393" xr:uid="{493BECC6-CE7F-49BB-AFBB-193A0900F358}"/>
    <hyperlink ref="Y322" r:id="rId394" xr:uid="{94386883-73C1-4EF7-9AAD-A66FB3291933}"/>
    <hyperlink ref="Y323" r:id="rId395" xr:uid="{6DE3BEF9-FA32-46D2-90CE-593FA2603ECE}"/>
    <hyperlink ref="Y320" r:id="rId396" xr:uid="{12FEE56F-E7BC-498C-A52D-F1EA1B3E8F5D}"/>
    <hyperlink ref="Y324" r:id="rId397" xr:uid="{07E85A1D-F42A-4D14-B382-BC21E3BB2B8A}"/>
    <hyperlink ref="Y325" r:id="rId398" xr:uid="{6AD35CE7-EFC5-4133-9474-8C33E04E6B9C}"/>
    <hyperlink ref="Y326" r:id="rId399" xr:uid="{89E91ABC-3648-42F8-BC1E-04C0D85285ED}"/>
    <hyperlink ref="Y327" r:id="rId400" xr:uid="{D65250CA-372E-4643-BB0E-1694066A2635}"/>
    <hyperlink ref="Y328" r:id="rId401" xr:uid="{D49030B3-D7BA-4296-BDE8-B9050A3E44D8}"/>
    <hyperlink ref="Y329" r:id="rId402" xr:uid="{6ADEDC6A-98F8-43A8-9279-5C1A6657892E}"/>
    <hyperlink ref="Y330" r:id="rId403" xr:uid="{61449F48-3282-481C-B181-B2119368FC4C}"/>
    <hyperlink ref="Y331" r:id="rId404" xr:uid="{0756B707-EA3A-4416-9890-5E1022C85E6C}"/>
    <hyperlink ref="Y332" r:id="rId405" xr:uid="{22461EBA-8FAA-4B09-9825-19598AA36EBE}"/>
    <hyperlink ref="Y333" r:id="rId406" xr:uid="{A3E610F2-5F05-4C9F-A376-69B35096ABF4}"/>
    <hyperlink ref="Y334" r:id="rId407" xr:uid="{C20E136F-4EC5-4354-96C5-0C880270D6C2}"/>
    <hyperlink ref="Y335" r:id="rId408" xr:uid="{6B6EDE69-83B0-468E-BF01-B2E7B409DBC8}"/>
    <hyperlink ref="Z336" r:id="rId409" xr:uid="{4F2D121E-48CB-4D94-ADBC-2796E2FFC6C6}"/>
    <hyperlink ref="Z337" r:id="rId410" xr:uid="{529D16DE-6C25-4BB8-A647-60F58862B8CA}"/>
    <hyperlink ref="Y337" r:id="rId411" xr:uid="{4629AC63-E798-4EFB-B61F-BDF0033A53EC}"/>
    <hyperlink ref="Y336" r:id="rId412" xr:uid="{9F41F72A-B224-4428-8009-B91666D3D699}"/>
    <hyperlink ref="Z338" r:id="rId413" xr:uid="{B591848F-0BAC-4533-8B2B-EA360E93D5FB}"/>
    <hyperlink ref="Y338" r:id="rId414" xr:uid="{809D91B1-643B-46A8-B59A-09EC1D4133F1}"/>
    <hyperlink ref="Y339" r:id="rId415" xr:uid="{3F07F46D-9AC0-4A46-BFF9-63618EB3966F}"/>
    <hyperlink ref="Y340" r:id="rId416" xr:uid="{A49F26CC-9BD4-43EA-BD4B-7D3FC46A2F3E}"/>
    <hyperlink ref="Y341" r:id="rId417" xr:uid="{28C69145-E43B-4A82-92D7-2266E107951D}"/>
    <hyperlink ref="Y342" r:id="rId418" xr:uid="{AB0E3AB2-BE34-4F95-A4DF-CC281A234587}"/>
    <hyperlink ref="Y343" r:id="rId419" xr:uid="{7DE74BC5-C322-4FD0-9C1B-8FE25C34D2FA}"/>
    <hyperlink ref="Z224" r:id="rId420" xr:uid="{5CD6018B-475B-49CD-AD3D-3C9636035E8E}"/>
    <hyperlink ref="Y344" r:id="rId421" xr:uid="{FD3976E9-523B-4330-B4F5-302D288393D5}"/>
    <hyperlink ref="Y346" r:id="rId422" xr:uid="{203E5549-A065-4860-8578-8ACACB915931}"/>
    <hyperlink ref="Y347" r:id="rId423" xr:uid="{CC747DD5-3C35-47B7-BA16-4196D3A7FA4C}"/>
    <hyperlink ref="Y348" r:id="rId424" xr:uid="{0CE8267D-4B2B-495A-88FF-5F1DDDCAC4D3}"/>
    <hyperlink ref="Y345" r:id="rId425" xr:uid="{1E8757C4-2C8C-4EB9-AA27-4CF0C6A512B1}"/>
    <hyperlink ref="Y349" r:id="rId426" xr:uid="{F13AB3DA-9679-43E8-BF6A-8D27F3FFEBD7}"/>
    <hyperlink ref="Y350" r:id="rId427" xr:uid="{1B870D77-BB16-41AB-9FB9-C92F44BE5A50}"/>
    <hyperlink ref="Y351" r:id="rId428" xr:uid="{000ABE1A-DA06-4A31-923D-A1A85F957369}"/>
    <hyperlink ref="Y352" r:id="rId429" xr:uid="{E91D47A7-FEDC-4572-81D3-C6C2E3FD460B}"/>
    <hyperlink ref="Y354" r:id="rId430" xr:uid="{23F81DCE-E62B-47DA-846E-0FF63FC15ABE}"/>
  </hyperlinks>
  <pageMargins left="0.69791666666666663" right="0.69791666666666663" top="0.75" bottom="0.75" header="0.29791666666666666" footer="0.29791666666666666"/>
  <pageSetup paperSize="9" firstPageNumber="4294963191" orientation="portrait" horizontalDpi="4294967293" r:id="rId43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5589-7710-477D-86C2-32FFCC0D7D54}">
  <sheetPr>
    <tabColor rgb="FFEE0000"/>
  </sheetPr>
  <dimension ref="A1:O49"/>
  <sheetViews>
    <sheetView zoomScale="120" zoomScaleNormal="120" workbookViewId="0">
      <selection activeCell="Q19" sqref="Q19"/>
    </sheetView>
  </sheetViews>
  <sheetFormatPr defaultRowHeight="13.5"/>
  <cols>
    <col min="1" max="4" width="7.5" customWidth="1"/>
    <col min="9" max="9" width="11.125" customWidth="1"/>
    <col min="10" max="10" width="11.625" customWidth="1"/>
    <col min="11" max="11" width="13.625" customWidth="1"/>
    <col min="12" max="12" width="14.375" customWidth="1"/>
    <col min="13" max="13" width="11.125" customWidth="1"/>
    <col min="14" max="14" width="14.375" customWidth="1"/>
    <col min="15" max="15" width="11.125" customWidth="1"/>
  </cols>
  <sheetData>
    <row r="1" spans="1:15">
      <c r="A1" s="191">
        <v>2</v>
      </c>
      <c r="B1" s="191"/>
      <c r="C1" s="190">
        <f>A1+1</f>
        <v>3</v>
      </c>
      <c r="D1" s="190"/>
      <c r="E1" s="191">
        <f>C1+1</f>
        <v>4</v>
      </c>
      <c r="F1" s="190">
        <f t="shared" ref="F1:L1" si="0">E1+1</f>
        <v>5</v>
      </c>
      <c r="G1" s="191">
        <f t="shared" si="0"/>
        <v>6</v>
      </c>
      <c r="H1" s="190">
        <f t="shared" si="0"/>
        <v>7</v>
      </c>
      <c r="I1" s="191">
        <f t="shared" si="0"/>
        <v>8</v>
      </c>
      <c r="J1" s="190">
        <f t="shared" si="0"/>
        <v>9</v>
      </c>
      <c r="K1" s="191">
        <f t="shared" si="0"/>
        <v>10</v>
      </c>
      <c r="L1" s="190">
        <f t="shared" si="0"/>
        <v>11</v>
      </c>
      <c r="M1" s="191">
        <f>L1+1</f>
        <v>12</v>
      </c>
      <c r="N1" s="190">
        <f>M1+1</f>
        <v>13</v>
      </c>
      <c r="O1" s="192" t="s">
        <v>1731</v>
      </c>
    </row>
    <row r="2" spans="1:15">
      <c r="A2" s="196" t="s">
        <v>56</v>
      </c>
      <c r="B2" s="189" t="s">
        <v>265</v>
      </c>
      <c r="C2" s="196" t="s">
        <v>60</v>
      </c>
      <c r="D2" s="189" t="s">
        <v>305</v>
      </c>
      <c r="E2" s="196" t="s">
        <v>63</v>
      </c>
      <c r="F2" s="196" t="s">
        <v>74</v>
      </c>
      <c r="G2" s="196" t="s">
        <v>80</v>
      </c>
      <c r="H2" s="196" t="s">
        <v>83</v>
      </c>
      <c r="I2" s="196" t="s">
        <v>383</v>
      </c>
      <c r="J2" s="196" t="s">
        <v>108</v>
      </c>
      <c r="K2" s="196" t="s">
        <v>195</v>
      </c>
      <c r="L2" s="196" t="s">
        <v>160</v>
      </c>
      <c r="M2" s="196" t="s">
        <v>333</v>
      </c>
      <c r="N2" s="196" t="s">
        <v>686</v>
      </c>
      <c r="O2" s="196" t="s">
        <v>457</v>
      </c>
    </row>
    <row r="3" spans="1:15">
      <c r="A3" s="196" t="s">
        <v>18</v>
      </c>
      <c r="B3" s="189" t="s">
        <v>289</v>
      </c>
      <c r="C3" s="189" t="s">
        <v>100</v>
      </c>
      <c r="D3" s="196" t="s">
        <v>318</v>
      </c>
      <c r="E3" s="196" t="s">
        <v>172</v>
      </c>
      <c r="F3" s="196" t="s">
        <v>77</v>
      </c>
      <c r="G3" s="196" t="s">
        <v>151</v>
      </c>
      <c r="H3" s="196" t="s">
        <v>710</v>
      </c>
      <c r="I3" s="196" t="s">
        <v>188</v>
      </c>
      <c r="J3" s="196" t="s">
        <v>129</v>
      </c>
      <c r="K3" s="196" t="s">
        <v>367</v>
      </c>
      <c r="L3" s="196" t="s">
        <v>387</v>
      </c>
      <c r="M3" s="196" t="s">
        <v>369</v>
      </c>
      <c r="N3" s="196" t="s">
        <v>873</v>
      </c>
      <c r="O3" s="196" t="s">
        <v>462</v>
      </c>
    </row>
    <row r="4" spans="1:15">
      <c r="A4" s="189" t="s">
        <v>59</v>
      </c>
      <c r="B4" s="196" t="s">
        <v>287</v>
      </c>
      <c r="C4" s="196" t="s">
        <v>69</v>
      </c>
      <c r="D4" s="196" t="s">
        <v>339</v>
      </c>
      <c r="E4" s="196" t="s">
        <v>89</v>
      </c>
      <c r="F4" s="196" t="s">
        <v>1518</v>
      </c>
      <c r="G4" s="196" t="s">
        <v>91</v>
      </c>
      <c r="H4" s="196" t="s">
        <v>1542</v>
      </c>
      <c r="I4" s="196" t="s">
        <v>296</v>
      </c>
      <c r="J4" s="196" t="s">
        <v>153</v>
      </c>
      <c r="K4" s="196" t="s">
        <v>343</v>
      </c>
      <c r="L4" s="196" t="s">
        <v>432</v>
      </c>
      <c r="M4" s="196" t="s">
        <v>435</v>
      </c>
      <c r="N4" s="196" t="s">
        <v>1281</v>
      </c>
      <c r="O4" s="189" t="s">
        <v>669</v>
      </c>
    </row>
    <row r="5" spans="1:15">
      <c r="A5" s="196" t="s">
        <v>19</v>
      </c>
      <c r="B5" s="196" t="s">
        <v>314</v>
      </c>
      <c r="C5" s="196" t="s">
        <v>71</v>
      </c>
      <c r="D5" s="196" t="s">
        <v>355</v>
      </c>
      <c r="E5" s="196" t="s">
        <v>291</v>
      </c>
      <c r="F5" s="196" t="s">
        <v>1519</v>
      </c>
      <c r="G5" s="196" t="s">
        <v>165</v>
      </c>
      <c r="H5" s="196" t="s">
        <v>126</v>
      </c>
      <c r="I5" s="196" t="s">
        <v>302</v>
      </c>
      <c r="J5" s="196" t="s">
        <v>158</v>
      </c>
      <c r="K5" s="196" t="s">
        <v>365</v>
      </c>
      <c r="L5" s="196" t="s">
        <v>506</v>
      </c>
      <c r="M5" s="196" t="s">
        <v>650</v>
      </c>
      <c r="N5" s="196" t="s">
        <v>1281</v>
      </c>
      <c r="O5" s="197" t="s">
        <v>1184</v>
      </c>
    </row>
    <row r="6" spans="1:15">
      <c r="A6" s="196" t="s">
        <v>761</v>
      </c>
      <c r="B6" s="196" t="s">
        <v>335</v>
      </c>
      <c r="C6" s="196" t="s">
        <v>86</v>
      </c>
      <c r="D6" s="196" t="s">
        <v>392</v>
      </c>
      <c r="E6" s="196" t="s">
        <v>145</v>
      </c>
      <c r="F6" s="196" t="s">
        <v>148</v>
      </c>
      <c r="G6" s="196" t="s">
        <v>1443</v>
      </c>
      <c r="H6" s="196" t="s">
        <v>134</v>
      </c>
      <c r="I6" s="196" t="s">
        <v>299</v>
      </c>
      <c r="J6" s="196" t="s">
        <v>191</v>
      </c>
      <c r="K6" s="196" t="s">
        <v>676</v>
      </c>
      <c r="L6" s="196" t="s">
        <v>802</v>
      </c>
      <c r="M6" s="196" t="s">
        <v>907</v>
      </c>
      <c r="N6" s="198" t="s">
        <v>1340</v>
      </c>
      <c r="O6" s="196" t="s">
        <v>897</v>
      </c>
    </row>
    <row r="7" spans="1:15">
      <c r="A7" s="196" t="s">
        <v>95</v>
      </c>
      <c r="B7" s="196" t="s">
        <v>345</v>
      </c>
      <c r="C7" s="196" t="s">
        <v>85</v>
      </c>
      <c r="D7" s="196" t="s">
        <v>404</v>
      </c>
      <c r="E7" s="196" t="s">
        <v>163</v>
      </c>
      <c r="F7" s="196" t="s">
        <v>176</v>
      </c>
      <c r="G7" s="196" t="s">
        <v>208</v>
      </c>
      <c r="H7" s="196" t="s">
        <v>211</v>
      </c>
      <c r="I7" s="196" t="s">
        <v>321</v>
      </c>
      <c r="J7" s="196" t="s">
        <v>284</v>
      </c>
      <c r="K7" s="195" t="s">
        <v>715</v>
      </c>
      <c r="L7" s="197" t="s">
        <v>1182</v>
      </c>
      <c r="M7" s="196" t="s">
        <v>908</v>
      </c>
      <c r="N7" s="198" t="s">
        <v>1570</v>
      </c>
      <c r="O7" s="196" t="s">
        <v>898</v>
      </c>
    </row>
    <row r="8" spans="1:15">
      <c r="A8" s="196" t="s">
        <v>66</v>
      </c>
      <c r="B8" s="196" t="s">
        <v>1220</v>
      </c>
      <c r="C8" s="196" t="s">
        <v>184</v>
      </c>
      <c r="D8" s="196" t="s">
        <v>445</v>
      </c>
      <c r="E8" s="189" t="s">
        <v>227</v>
      </c>
      <c r="F8" s="196" t="s">
        <v>185</v>
      </c>
      <c r="G8" s="196" t="s">
        <v>232</v>
      </c>
      <c r="H8" s="196" t="s">
        <v>293</v>
      </c>
      <c r="I8" s="196" t="s">
        <v>1572</v>
      </c>
      <c r="J8" s="196" t="s">
        <v>384</v>
      </c>
      <c r="K8" s="197" t="s">
        <v>1195</v>
      </c>
      <c r="L8" s="196" t="s">
        <v>1201</v>
      </c>
      <c r="M8" s="196" t="s">
        <v>1296</v>
      </c>
      <c r="N8" s="195" t="str">
        <f>List!A348</f>
        <v>C6H6S</v>
      </c>
      <c r="O8" s="196" t="s">
        <v>1669</v>
      </c>
    </row>
    <row r="9" spans="1:15">
      <c r="A9" s="196" t="s">
        <v>183</v>
      </c>
      <c r="B9" s="189" t="s">
        <v>372</v>
      </c>
      <c r="C9" s="189" t="s">
        <v>119</v>
      </c>
      <c r="D9" s="189" t="s">
        <v>447</v>
      </c>
      <c r="E9" s="196" t="s">
        <v>374</v>
      </c>
      <c r="F9" s="196" t="s">
        <v>202</v>
      </c>
      <c r="G9" s="196" t="s">
        <v>229</v>
      </c>
      <c r="H9" s="196" t="s">
        <v>329</v>
      </c>
      <c r="I9" s="196" t="s">
        <v>362</v>
      </c>
      <c r="J9" s="199" t="s">
        <v>397</v>
      </c>
      <c r="K9" s="196" t="s">
        <v>1214</v>
      </c>
      <c r="L9" s="198" t="s">
        <v>1335</v>
      </c>
      <c r="M9" s="196" t="s">
        <v>1317</v>
      </c>
      <c r="N9" s="195"/>
      <c r="O9" s="198" t="s">
        <v>1376</v>
      </c>
    </row>
    <row r="10" spans="1:15">
      <c r="A10" s="196" t="s">
        <v>96</v>
      </c>
      <c r="B10" s="196" t="s">
        <v>390</v>
      </c>
      <c r="C10" s="196" t="s">
        <v>122</v>
      </c>
      <c r="D10" s="189" t="s">
        <v>452</v>
      </c>
      <c r="E10" s="189" t="s">
        <v>207</v>
      </c>
      <c r="F10" s="196" t="s">
        <v>1523</v>
      </c>
      <c r="G10" s="196" t="s">
        <v>254</v>
      </c>
      <c r="H10" s="199" t="s">
        <v>795</v>
      </c>
      <c r="I10" s="196" t="s">
        <v>381</v>
      </c>
      <c r="J10" s="196" t="s">
        <v>401</v>
      </c>
      <c r="K10" s="196" t="s">
        <v>1271</v>
      </c>
      <c r="L10" s="200" t="s">
        <v>1416</v>
      </c>
      <c r="M10" s="196" t="s">
        <v>1367</v>
      </c>
      <c r="N10" s="195"/>
      <c r="O10" s="195" t="s">
        <v>1671</v>
      </c>
    </row>
    <row r="11" spans="1:15">
      <c r="A11" s="196" t="s">
        <v>116</v>
      </c>
      <c r="B11" s="196" t="s">
        <v>419</v>
      </c>
      <c r="C11" s="196" t="s">
        <v>132</v>
      </c>
      <c r="D11" s="196" t="s">
        <v>455</v>
      </c>
      <c r="E11" s="189" t="s">
        <v>1508</v>
      </c>
      <c r="F11" s="196" t="s">
        <v>242</v>
      </c>
      <c r="G11" s="189" t="s">
        <v>275</v>
      </c>
      <c r="H11" s="196" t="s">
        <v>670</v>
      </c>
      <c r="I11" s="196" t="s">
        <v>416</v>
      </c>
      <c r="J11" s="196" t="s">
        <v>1173</v>
      </c>
      <c r="K11" s="189" t="s">
        <v>1307</v>
      </c>
      <c r="L11" s="198" t="s">
        <v>1465</v>
      </c>
      <c r="M11" s="198" t="s">
        <v>1561</v>
      </c>
      <c r="N11" s="195"/>
      <c r="O11" s="195" t="s">
        <v>1672</v>
      </c>
    </row>
    <row r="12" spans="1:15">
      <c r="A12" s="196" t="s">
        <v>114</v>
      </c>
      <c r="B12" s="189" t="s">
        <v>437</v>
      </c>
      <c r="C12" s="196" t="s">
        <v>141</v>
      </c>
      <c r="D12" s="196" t="s">
        <v>465</v>
      </c>
      <c r="E12" s="196" t="s">
        <v>1506</v>
      </c>
      <c r="F12" s="196" t="s">
        <v>240</v>
      </c>
      <c r="G12" s="196" t="s">
        <v>306</v>
      </c>
      <c r="H12" s="196" t="s">
        <v>682</v>
      </c>
      <c r="I12" s="196" t="s">
        <v>503</v>
      </c>
      <c r="J12" s="196" t="s">
        <v>699</v>
      </c>
      <c r="K12" s="198" t="s">
        <v>1343</v>
      </c>
      <c r="L12" s="195" t="str">
        <f>List!A346</f>
        <v>CH3CH(OH)C(O)H</v>
      </c>
      <c r="M12" s="195"/>
      <c r="N12" s="195"/>
      <c r="O12" s="195" t="s">
        <v>1799</v>
      </c>
    </row>
    <row r="13" spans="1:15">
      <c r="A13" s="196" t="s">
        <v>138</v>
      </c>
      <c r="B13" s="199" t="s">
        <v>442</v>
      </c>
      <c r="C13" s="189" t="s">
        <v>168</v>
      </c>
      <c r="D13" s="196" t="s">
        <v>478</v>
      </c>
      <c r="E13" s="196" t="s">
        <v>226</v>
      </c>
      <c r="F13" s="196" t="s">
        <v>156</v>
      </c>
      <c r="G13" s="196" t="s">
        <v>326</v>
      </c>
      <c r="H13" s="195" t="s">
        <v>746</v>
      </c>
      <c r="I13" s="195" t="s">
        <v>701</v>
      </c>
      <c r="J13" s="196" t="s">
        <v>880</v>
      </c>
      <c r="K13" s="198" t="s">
        <v>1345</v>
      </c>
      <c r="L13" s="195" t="str">
        <f>List!A347</f>
        <v>CH3OCH2C(O)H</v>
      </c>
      <c r="M13" s="195"/>
      <c r="N13" s="195"/>
      <c r="O13" s="195" t="s">
        <v>1800</v>
      </c>
    </row>
    <row r="14" spans="1:15">
      <c r="A14" s="196" t="s">
        <v>111</v>
      </c>
      <c r="B14" s="189" t="s">
        <v>463</v>
      </c>
      <c r="C14" s="189" t="s">
        <v>181</v>
      </c>
      <c r="D14" s="196" t="s">
        <v>495</v>
      </c>
      <c r="E14" s="196" t="s">
        <v>246</v>
      </c>
      <c r="F14" s="196" t="s">
        <v>1361</v>
      </c>
      <c r="G14" s="196" t="s">
        <v>360</v>
      </c>
      <c r="H14" s="196" t="s">
        <v>819</v>
      </c>
      <c r="I14" s="196" t="s">
        <v>792</v>
      </c>
      <c r="J14" s="196" t="s">
        <v>918</v>
      </c>
      <c r="K14" s="198" t="s">
        <v>1347</v>
      </c>
      <c r="L14" s="195"/>
      <c r="M14" s="195"/>
      <c r="N14" s="195"/>
      <c r="O14" s="195" t="s">
        <v>1801</v>
      </c>
    </row>
    <row r="15" spans="1:15">
      <c r="A15" s="196" t="s">
        <v>198</v>
      </c>
      <c r="B15" s="189" t="s">
        <v>1732</v>
      </c>
      <c r="C15" s="196" t="s">
        <v>200</v>
      </c>
      <c r="D15" s="196" t="s">
        <v>641</v>
      </c>
      <c r="E15" s="196" t="s">
        <v>252</v>
      </c>
      <c r="F15" s="196" t="s">
        <v>1365</v>
      </c>
      <c r="G15" s="196" t="s">
        <v>376</v>
      </c>
      <c r="H15" s="196" t="s">
        <v>823</v>
      </c>
      <c r="I15" s="196" t="s">
        <v>822</v>
      </c>
      <c r="J15" s="196" t="s">
        <v>882</v>
      </c>
      <c r="K15" s="198" t="s">
        <v>1351</v>
      </c>
      <c r="L15" s="195"/>
      <c r="M15" s="195"/>
      <c r="N15" s="195"/>
      <c r="O15" s="195" t="s">
        <v>1721</v>
      </c>
    </row>
    <row r="16" spans="1:15">
      <c r="A16" s="196" t="s">
        <v>175</v>
      </c>
      <c r="B16" s="196" t="s">
        <v>474</v>
      </c>
      <c r="C16" s="196" t="s">
        <v>224</v>
      </c>
      <c r="D16" s="196" t="s">
        <v>663</v>
      </c>
      <c r="E16" s="196" t="s">
        <v>273</v>
      </c>
      <c r="F16" s="196" t="s">
        <v>258</v>
      </c>
      <c r="G16" s="196" t="s">
        <v>378</v>
      </c>
      <c r="H16" s="197" t="s">
        <v>1180</v>
      </c>
      <c r="I16" s="189" t="s">
        <v>858</v>
      </c>
      <c r="J16" s="196" t="s">
        <v>884</v>
      </c>
      <c r="K16" s="198" t="s">
        <v>1354</v>
      </c>
      <c r="L16" s="195"/>
      <c r="M16" s="195"/>
      <c r="N16" s="195"/>
      <c r="O16" s="195" t="s">
        <v>1745</v>
      </c>
    </row>
    <row r="17" spans="1:15">
      <c r="A17" s="196" t="s">
        <v>220</v>
      </c>
      <c r="B17" s="189" t="s">
        <v>509</v>
      </c>
      <c r="C17" s="196" t="s">
        <v>323</v>
      </c>
      <c r="D17" s="195" t="s">
        <v>730</v>
      </c>
      <c r="E17" s="196" t="s">
        <v>308</v>
      </c>
      <c r="F17" s="196" t="s">
        <v>260</v>
      </c>
      <c r="G17" s="199" t="s">
        <v>414</v>
      </c>
      <c r="H17" s="196" t="s">
        <v>1205</v>
      </c>
      <c r="I17" s="196" t="s">
        <v>878</v>
      </c>
      <c r="J17" s="196" t="s">
        <v>1312</v>
      </c>
      <c r="K17" s="198" t="s">
        <v>1479</v>
      </c>
      <c r="L17" s="195"/>
      <c r="M17" s="195"/>
      <c r="N17" s="195"/>
      <c r="O17" s="195" t="s">
        <v>1788</v>
      </c>
    </row>
    <row r="18" spans="1:15">
      <c r="A18" s="196" t="s">
        <v>214</v>
      </c>
      <c r="B18" s="201" t="s">
        <v>716</v>
      </c>
      <c r="C18" s="196" t="s">
        <v>237</v>
      </c>
      <c r="D18" s="195" t="s">
        <v>719</v>
      </c>
      <c r="E18" s="196" t="s">
        <v>21</v>
      </c>
      <c r="F18" s="189" t="s">
        <v>281</v>
      </c>
      <c r="G18" s="196" t="s">
        <v>500</v>
      </c>
      <c r="H18" s="196" t="s">
        <v>1372</v>
      </c>
      <c r="I18" s="196" t="s">
        <v>910</v>
      </c>
      <c r="J18" s="189" t="s">
        <v>1629</v>
      </c>
      <c r="K18" s="196" t="s">
        <v>914</v>
      </c>
      <c r="L18" s="195"/>
      <c r="M18" s="195"/>
      <c r="N18" s="195"/>
      <c r="O18" s="195" t="s">
        <v>1789</v>
      </c>
    </row>
    <row r="19" spans="1:15">
      <c r="A19" s="196" t="s">
        <v>216</v>
      </c>
      <c r="B19" s="189" t="s">
        <v>752</v>
      </c>
      <c r="C19" s="196" t="s">
        <v>366</v>
      </c>
      <c r="D19" s="195" t="s">
        <v>722</v>
      </c>
      <c r="E19" s="199" t="s">
        <v>406</v>
      </c>
      <c r="F19" s="196" t="s">
        <v>310</v>
      </c>
      <c r="G19" s="196" t="s">
        <v>529</v>
      </c>
      <c r="H19" s="196" t="s">
        <v>1267</v>
      </c>
      <c r="I19" s="196" t="s">
        <v>1373</v>
      </c>
      <c r="J19" s="196" t="s">
        <v>1644</v>
      </c>
      <c r="K19" s="195" t="s">
        <v>1803</v>
      </c>
      <c r="L19" s="195"/>
      <c r="M19" s="195"/>
      <c r="N19" s="195"/>
      <c r="O19" s="195" t="s">
        <v>1802</v>
      </c>
    </row>
    <row r="20" spans="1:15">
      <c r="A20" s="196" t="s">
        <v>219</v>
      </c>
      <c r="B20" s="196" t="s">
        <v>922</v>
      </c>
      <c r="C20" s="196" t="s">
        <v>250</v>
      </c>
      <c r="D20" s="195" t="s">
        <v>739</v>
      </c>
      <c r="E20" s="196" t="s">
        <v>429</v>
      </c>
      <c r="F20" s="199" t="s">
        <v>395</v>
      </c>
      <c r="G20" s="196" t="s">
        <v>528</v>
      </c>
      <c r="H20" s="202" t="s">
        <v>1407</v>
      </c>
      <c r="I20" s="196" t="s">
        <v>1276</v>
      </c>
      <c r="J20" s="195" t="s">
        <v>1706</v>
      </c>
      <c r="K20" s="195"/>
      <c r="L20" s="195"/>
      <c r="M20" s="195"/>
      <c r="N20" s="195"/>
      <c r="O20" s="195" t="s">
        <v>1815</v>
      </c>
    </row>
    <row r="21" spans="1:15">
      <c r="A21" s="196" t="s">
        <v>235</v>
      </c>
      <c r="B21" s="202" t="s">
        <v>1327</v>
      </c>
      <c r="C21" s="196" t="s">
        <v>262</v>
      </c>
      <c r="D21" s="196" t="s">
        <v>781</v>
      </c>
      <c r="E21" s="196" t="s">
        <v>421</v>
      </c>
      <c r="F21" s="196" t="s">
        <v>411</v>
      </c>
      <c r="G21" s="196" t="s">
        <v>767</v>
      </c>
      <c r="H21" s="202" t="s">
        <v>1456</v>
      </c>
      <c r="I21" s="198" t="s">
        <v>1322</v>
      </c>
      <c r="J21" s="195"/>
      <c r="K21" s="195"/>
      <c r="L21" s="195"/>
      <c r="M21" s="195"/>
      <c r="N21" s="195"/>
      <c r="O21" s="193" t="s">
        <v>1817</v>
      </c>
    </row>
    <row r="22" spans="1:15">
      <c r="A22" s="196" t="s">
        <v>244</v>
      </c>
      <c r="B22" s="198" t="s">
        <v>1381</v>
      </c>
      <c r="C22" s="196" t="s">
        <v>348</v>
      </c>
      <c r="D22" s="196" t="s">
        <v>926</v>
      </c>
      <c r="E22" s="196" t="s">
        <v>425</v>
      </c>
      <c r="F22" s="196" t="s">
        <v>487</v>
      </c>
      <c r="G22" s="189" t="s">
        <v>889</v>
      </c>
      <c r="H22" s="189" t="s">
        <v>1628</v>
      </c>
      <c r="I22" s="198" t="s">
        <v>1402</v>
      </c>
      <c r="J22" s="195"/>
      <c r="K22" s="195"/>
      <c r="L22" s="195"/>
      <c r="M22" s="195"/>
      <c r="N22" s="195"/>
      <c r="O22" s="195"/>
    </row>
    <row r="23" spans="1:15">
      <c r="A23" s="196" t="s">
        <v>249</v>
      </c>
      <c r="B23" s="195" t="s">
        <v>1680</v>
      </c>
      <c r="C23" s="196" t="s">
        <v>270</v>
      </c>
      <c r="D23" s="198" t="s">
        <v>1400</v>
      </c>
      <c r="E23" s="196" t="s">
        <v>467</v>
      </c>
      <c r="F23" s="196" t="s">
        <v>483</v>
      </c>
      <c r="G23" s="196" t="s">
        <v>920</v>
      </c>
      <c r="H23" s="196" t="s">
        <v>1658</v>
      </c>
      <c r="I23" s="200" t="s">
        <v>1421</v>
      </c>
      <c r="J23" s="195"/>
      <c r="K23" s="195"/>
      <c r="L23" s="195"/>
      <c r="M23" s="195"/>
      <c r="N23" s="195"/>
      <c r="O23" s="195"/>
    </row>
    <row r="24" spans="1:15">
      <c r="A24" s="196" t="s">
        <v>256</v>
      </c>
      <c r="B24" s="195" t="s">
        <v>1683</v>
      </c>
      <c r="C24" s="196" t="s">
        <v>267</v>
      </c>
      <c r="D24" s="198" t="s">
        <v>1474</v>
      </c>
      <c r="E24" s="189" t="s">
        <v>481</v>
      </c>
      <c r="F24" s="196" t="s">
        <v>491</v>
      </c>
      <c r="G24" s="196" t="s">
        <v>1162</v>
      </c>
      <c r="H24" s="196" t="s">
        <v>1661</v>
      </c>
      <c r="I24" s="198" t="s">
        <v>1424</v>
      </c>
      <c r="J24" s="54"/>
      <c r="K24" s="54"/>
      <c r="L24" s="54"/>
      <c r="M24" s="195"/>
      <c r="N24" s="195"/>
      <c r="O24" s="195"/>
    </row>
    <row r="25" spans="1:15" ht="13.5" customHeight="1">
      <c r="A25" s="54"/>
      <c r="B25" s="196" t="s">
        <v>1769</v>
      </c>
      <c r="C25" s="196" t="s">
        <v>278</v>
      </c>
      <c r="D25" s="198" t="s">
        <v>1603</v>
      </c>
      <c r="E25" s="196" t="s">
        <v>513</v>
      </c>
      <c r="F25" s="189" t="s">
        <v>497</v>
      </c>
      <c r="G25" s="196" t="s">
        <v>1169</v>
      </c>
      <c r="H25" s="195" t="s">
        <v>1749</v>
      </c>
      <c r="I25" s="202" t="s">
        <v>1455</v>
      </c>
      <c r="J25" s="54"/>
      <c r="K25" s="54"/>
      <c r="L25" s="54"/>
      <c r="M25" s="195"/>
      <c r="N25" s="195"/>
      <c r="O25" s="195"/>
    </row>
    <row r="26" spans="1:15">
      <c r="A26" s="54"/>
      <c r="B26" s="196"/>
      <c r="C26" s="54"/>
      <c r="D26" s="196"/>
      <c r="E26" s="196" t="s">
        <v>408</v>
      </c>
      <c r="F26" s="189" t="s">
        <v>658</v>
      </c>
      <c r="G26" s="196" t="s">
        <v>1288</v>
      </c>
      <c r="H26" s="195" t="s">
        <v>1699</v>
      </c>
      <c r="I26" s="195" t="s">
        <v>1729</v>
      </c>
      <c r="J26" s="54"/>
      <c r="K26" s="54"/>
      <c r="L26" s="54"/>
      <c r="M26" s="195"/>
      <c r="N26" s="195"/>
      <c r="O26" s="195"/>
    </row>
    <row r="27" spans="1:15">
      <c r="A27" s="54"/>
      <c r="B27" s="196"/>
      <c r="C27" s="54"/>
      <c r="D27" s="196"/>
      <c r="E27" s="196" t="s">
        <v>526</v>
      </c>
      <c r="F27" s="196" t="s">
        <v>698</v>
      </c>
      <c r="G27" s="189" t="s">
        <v>1303</v>
      </c>
      <c r="H27" s="195" t="s">
        <v>1703</v>
      </c>
      <c r="I27" s="195"/>
      <c r="J27" s="54"/>
      <c r="K27" s="54"/>
      <c r="L27" s="54"/>
      <c r="M27" s="195"/>
      <c r="N27" s="195"/>
      <c r="O27" s="195"/>
    </row>
    <row r="28" spans="1:15">
      <c r="A28" s="54"/>
      <c r="B28" s="196"/>
      <c r="C28" s="54"/>
      <c r="D28" s="196"/>
      <c r="E28" s="196" t="s">
        <v>666</v>
      </c>
      <c r="F28" s="189" t="s">
        <v>516</v>
      </c>
      <c r="G28" s="189" t="s">
        <v>1310</v>
      </c>
      <c r="H28" s="195" t="s">
        <v>1737</v>
      </c>
      <c r="I28" s="195"/>
      <c r="J28" s="54"/>
      <c r="K28" s="54"/>
      <c r="L28" s="54"/>
      <c r="M28" s="195"/>
      <c r="N28" s="195"/>
      <c r="O28" s="195"/>
    </row>
    <row r="29" spans="1:15">
      <c r="A29" s="54"/>
      <c r="B29" s="196"/>
      <c r="C29" s="54"/>
      <c r="D29" s="196"/>
      <c r="E29" s="195" t="s">
        <v>742</v>
      </c>
      <c r="F29" s="196" t="s">
        <v>766</v>
      </c>
      <c r="G29" s="198" t="s">
        <v>1331</v>
      </c>
      <c r="H29" s="195"/>
      <c r="I29" s="195"/>
      <c r="J29" s="54"/>
      <c r="K29" s="54"/>
      <c r="L29" s="54"/>
      <c r="M29" s="195"/>
      <c r="N29" s="195"/>
      <c r="O29" s="195"/>
    </row>
    <row r="30" spans="1:15">
      <c r="A30" s="54"/>
      <c r="B30" s="196"/>
      <c r="C30" s="54"/>
      <c r="D30" s="196"/>
      <c r="E30" s="196" t="s">
        <v>747</v>
      </c>
      <c r="F30" s="196" t="s">
        <v>798</v>
      </c>
      <c r="G30" s="198" t="s">
        <v>1403</v>
      </c>
      <c r="H30" s="195"/>
      <c r="I30" s="195"/>
      <c r="J30" s="54"/>
      <c r="K30" s="54"/>
      <c r="L30" s="54"/>
      <c r="M30" s="195"/>
      <c r="N30" s="195"/>
      <c r="O30" s="195"/>
    </row>
    <row r="31" spans="1:15">
      <c r="A31" s="54"/>
      <c r="B31" s="196"/>
      <c r="C31" s="54"/>
      <c r="D31" s="196"/>
      <c r="E31" s="196" t="s">
        <v>928</v>
      </c>
      <c r="F31" s="189" t="s">
        <v>853</v>
      </c>
      <c r="G31" s="198" t="s">
        <v>1447</v>
      </c>
      <c r="H31" s="195"/>
      <c r="I31" s="195"/>
      <c r="J31" s="54"/>
      <c r="K31" s="54"/>
      <c r="L31" s="54"/>
      <c r="M31" s="195"/>
      <c r="N31" s="195"/>
      <c r="O31" s="195"/>
    </row>
    <row r="32" spans="1:15">
      <c r="A32" s="54"/>
      <c r="B32" s="196"/>
      <c r="C32" s="54"/>
      <c r="D32" s="196"/>
      <c r="E32" s="196" t="s">
        <v>1210</v>
      </c>
      <c r="F32" s="189" t="s">
        <v>894</v>
      </c>
      <c r="G32" s="202" t="s">
        <v>1453</v>
      </c>
      <c r="H32" s="195"/>
      <c r="I32" s="195"/>
      <c r="J32" s="54"/>
      <c r="K32" s="54"/>
      <c r="L32" s="54"/>
      <c r="M32" s="195"/>
      <c r="N32" s="195"/>
      <c r="O32" s="195"/>
    </row>
    <row r="33" spans="1:15">
      <c r="A33" s="54"/>
      <c r="B33" s="196"/>
      <c r="C33" s="54"/>
      <c r="D33" s="196"/>
      <c r="E33" s="196" t="s">
        <v>1263</v>
      </c>
      <c r="F33" s="196" t="s">
        <v>1160</v>
      </c>
      <c r="G33" s="202" t="s">
        <v>1488</v>
      </c>
      <c r="H33" s="195"/>
      <c r="I33" s="195"/>
      <c r="J33" s="54"/>
      <c r="K33" s="54"/>
      <c r="L33" s="54"/>
      <c r="M33" s="195"/>
      <c r="N33" s="195"/>
      <c r="O33" s="195"/>
    </row>
    <row r="34" spans="1:15">
      <c r="A34" s="54"/>
      <c r="B34" s="196"/>
      <c r="C34" s="54"/>
      <c r="D34" s="196"/>
      <c r="E34" s="202" t="s">
        <v>1300</v>
      </c>
      <c r="F34" s="196" t="s">
        <v>1163</v>
      </c>
      <c r="G34" s="198" t="s">
        <v>1492</v>
      </c>
      <c r="H34" s="195"/>
      <c r="I34" s="195"/>
      <c r="J34" s="54"/>
      <c r="K34" s="54"/>
      <c r="L34" s="54"/>
      <c r="M34" s="195"/>
      <c r="N34" s="195"/>
      <c r="O34" s="195"/>
    </row>
    <row r="35" spans="1:15">
      <c r="A35" s="54"/>
      <c r="B35" s="196"/>
      <c r="C35" s="54"/>
      <c r="D35" s="196"/>
      <c r="E35" s="202" t="s">
        <v>1635</v>
      </c>
      <c r="F35" s="196" t="s">
        <v>1164</v>
      </c>
      <c r="G35" s="198" t="s">
        <v>1497</v>
      </c>
      <c r="H35" s="195"/>
      <c r="I35" s="195"/>
      <c r="J35" s="54"/>
      <c r="K35" s="54"/>
      <c r="L35" s="54"/>
      <c r="M35" s="195"/>
      <c r="N35" s="195"/>
      <c r="O35" s="195"/>
    </row>
    <row r="36" spans="1:15">
      <c r="A36" s="54"/>
      <c r="B36" s="196"/>
      <c r="C36" s="54"/>
      <c r="D36" s="196"/>
      <c r="E36" s="198" t="s">
        <v>1549</v>
      </c>
      <c r="F36" s="196" t="s">
        <v>1168</v>
      </c>
      <c r="G36" s="198" t="s">
        <v>1591</v>
      </c>
      <c r="H36" s="195"/>
      <c r="I36" s="195"/>
      <c r="J36" s="54"/>
      <c r="K36" s="54"/>
      <c r="L36" s="54"/>
      <c r="M36" s="195"/>
      <c r="N36" s="195"/>
      <c r="O36" s="195"/>
    </row>
    <row r="37" spans="1:15">
      <c r="A37" s="54"/>
      <c r="B37" s="196"/>
      <c r="C37" s="54"/>
      <c r="D37" s="196"/>
      <c r="E37" s="202" t="s">
        <v>1580</v>
      </c>
      <c r="F37" s="196" t="s">
        <v>1287</v>
      </c>
      <c r="G37" s="198" t="s">
        <v>1596</v>
      </c>
      <c r="H37" s="195"/>
      <c r="I37" s="195"/>
      <c r="J37" s="54"/>
      <c r="K37" s="54"/>
      <c r="L37" s="54"/>
      <c r="M37" s="195"/>
      <c r="N37" s="195"/>
      <c r="O37" s="195"/>
    </row>
    <row r="38" spans="1:15">
      <c r="A38" s="54"/>
      <c r="B38" s="196"/>
      <c r="C38" s="54"/>
      <c r="D38" s="196"/>
      <c r="E38" s="198" t="s">
        <v>1586</v>
      </c>
      <c r="F38" s="198" t="s">
        <v>1448</v>
      </c>
      <c r="G38" s="195" t="s">
        <v>1711</v>
      </c>
      <c r="H38" s="195"/>
      <c r="I38" s="195"/>
      <c r="J38" s="54"/>
      <c r="K38" s="54"/>
      <c r="L38" s="54"/>
      <c r="M38" s="195"/>
      <c r="N38" s="195"/>
      <c r="O38" s="195"/>
    </row>
    <row r="39" spans="1:15">
      <c r="A39" s="54"/>
      <c r="B39" s="196"/>
      <c r="C39" s="54"/>
      <c r="D39" s="196"/>
      <c r="E39" s="195" t="s">
        <v>1741</v>
      </c>
      <c r="F39" s="202" t="s">
        <v>1454</v>
      </c>
      <c r="G39" s="195" t="s">
        <v>1742</v>
      </c>
      <c r="H39" s="195"/>
      <c r="I39" s="195"/>
      <c r="J39" s="195"/>
      <c r="K39" s="195"/>
      <c r="L39" s="195"/>
      <c r="M39" s="195"/>
      <c r="N39" s="195"/>
      <c r="O39" s="195"/>
    </row>
    <row r="40" spans="1:15">
      <c r="A40" s="54"/>
      <c r="B40" s="196"/>
      <c r="C40" s="54"/>
      <c r="D40" s="196"/>
      <c r="E40" s="195"/>
      <c r="F40" s="202" t="s">
        <v>1574</v>
      </c>
      <c r="G40" s="195" t="s">
        <v>1764</v>
      </c>
      <c r="H40" s="195"/>
      <c r="I40" s="195"/>
      <c r="J40" s="195"/>
      <c r="K40" s="195"/>
      <c r="L40" s="195"/>
      <c r="M40" s="195"/>
      <c r="N40" s="195"/>
      <c r="O40" s="195"/>
    </row>
    <row r="41" spans="1:15">
      <c r="A41" s="54"/>
      <c r="B41" s="195"/>
      <c r="C41" s="54"/>
      <c r="D41" s="195"/>
      <c r="E41" s="195"/>
      <c r="F41" s="189" t="s">
        <v>1647</v>
      </c>
      <c r="G41" s="195"/>
      <c r="H41" s="195"/>
      <c r="I41" s="195"/>
      <c r="J41" s="195"/>
      <c r="K41" s="195"/>
      <c r="L41" s="195"/>
      <c r="M41" s="195"/>
      <c r="N41" s="195"/>
      <c r="O41" s="195"/>
    </row>
    <row r="42" spans="1:15">
      <c r="A42" s="54"/>
      <c r="B42" s="196"/>
      <c r="C42" s="54"/>
      <c r="D42" s="195"/>
      <c r="E42" s="195"/>
      <c r="F42" s="196" t="s">
        <v>1652</v>
      </c>
      <c r="G42" s="195"/>
      <c r="H42" s="195"/>
      <c r="I42" s="195"/>
      <c r="J42" s="195"/>
      <c r="K42" s="195"/>
      <c r="L42" s="195"/>
      <c r="M42" s="195"/>
      <c r="N42" s="195"/>
      <c r="O42" s="195"/>
    </row>
    <row r="43" spans="1:15">
      <c r="A43" s="54"/>
      <c r="B43" s="196"/>
      <c r="C43" s="54"/>
      <c r="D43" s="195"/>
      <c r="E43" s="195"/>
      <c r="F43" s="196" t="s">
        <v>1651</v>
      </c>
      <c r="G43" s="195"/>
      <c r="H43" s="195"/>
      <c r="I43" s="195"/>
      <c r="J43" s="195"/>
      <c r="K43" s="195"/>
      <c r="L43" s="195"/>
      <c r="M43" s="195"/>
      <c r="N43" s="195"/>
      <c r="O43" s="195"/>
    </row>
    <row r="44" spans="1:15">
      <c r="B44" s="186"/>
      <c r="D44" s="187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</row>
    <row r="45" spans="1:15">
      <c r="B45" s="186"/>
      <c r="D45" s="185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</row>
    <row r="46" spans="1:15">
      <c r="A46" t="s">
        <v>1735</v>
      </c>
      <c r="B46" s="187"/>
      <c r="D46" s="185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</row>
    <row r="47" spans="1:15">
      <c r="B47" s="187"/>
      <c r="D47" s="186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</row>
    <row r="48" spans="1:15">
      <c r="A48" s="188"/>
      <c r="B48" s="188"/>
      <c r="D48" s="186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</row>
    <row r="49" spans="1:15">
      <c r="A49" s="188"/>
      <c r="B49" s="188"/>
      <c r="D49" s="186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>
      <selection activeCell="L37" sqref="L37"/>
    </sheetView>
  </sheetViews>
  <sheetFormatPr defaultColWidth="9" defaultRowHeight="13.5"/>
  <cols>
    <col min="1" max="1" width="9" style="1" bestFit="1" customWidth="1"/>
    <col min="2" max="2" width="9.5" style="1" bestFit="1" customWidth="1"/>
    <col min="3" max="3" width="9" style="1" bestFit="1"/>
    <col min="4" max="16384" width="9" style="1"/>
  </cols>
  <sheetData>
    <row r="1" spans="1:2" ht="24">
      <c r="A1" s="32" t="s">
        <v>518</v>
      </c>
      <c r="B1" s="32" t="s">
        <v>519</v>
      </c>
    </row>
    <row r="2" spans="1:2">
      <c r="A2" s="1">
        <v>2</v>
      </c>
      <c r="B2" s="1">
        <f>SUMPRODUCT((List!$B$1:$B$1117=A2)*(List!$P$1:$P$1117=""))</f>
        <v>47</v>
      </c>
    </row>
    <row r="3" spans="1:2">
      <c r="A3" s="1">
        <v>3</v>
      </c>
      <c r="B3" s="1">
        <f>SUMPRODUCT((List!$B$1:$B$1117=A3)*(List!$P$1:$P$1117=""))</f>
        <v>48</v>
      </c>
    </row>
    <row r="4" spans="1:2">
      <c r="A4" s="1">
        <v>4</v>
      </c>
      <c r="B4" s="1">
        <f>SUMPRODUCT((List!$B$1:$B$1117=A4)*(List!$P$1:$P$1117=""))</f>
        <v>39</v>
      </c>
    </row>
    <row r="5" spans="1:2">
      <c r="A5" s="1">
        <v>5</v>
      </c>
      <c r="B5" s="1">
        <f>SUMPRODUCT((List!$B$1:$B$1117=A5)*(List!$P$1:$P$1117=""))</f>
        <v>42</v>
      </c>
    </row>
    <row r="6" spans="1:2">
      <c r="A6" s="1">
        <v>6</v>
      </c>
      <c r="B6" s="1">
        <f>SUMPRODUCT((List!$B$1:$B$1117=A6)*(List!$P$1:$P$1117=""))</f>
        <v>39</v>
      </c>
    </row>
    <row r="7" spans="1:2">
      <c r="A7" s="1">
        <v>7</v>
      </c>
      <c r="B7" s="1" cm="1">
        <f t="array" ref="B7">SUMPRODUCT((List!$B$1:$B$1117=A7)*(List!$P$1:$P$1117=""))</f>
        <v>27</v>
      </c>
    </row>
    <row r="8" spans="1:2">
      <c r="A8" s="1">
        <v>8</v>
      </c>
      <c r="B8" s="1">
        <f>SUMPRODUCT((List!$B$1:$B$1117=A8)*(List!$P$1:$P$1117=""))</f>
        <v>25</v>
      </c>
    </row>
    <row r="9" spans="1:2">
      <c r="A9" s="1">
        <v>9</v>
      </c>
      <c r="B9" s="1">
        <f>SUMPRODUCT((List!$B$1:$B$1117=A9)*(List!$P$1:$P$1117=""))</f>
        <v>19</v>
      </c>
    </row>
    <row r="10" spans="1:2">
      <c r="A10" s="1">
        <v>10</v>
      </c>
      <c r="B10" s="1">
        <f>SUMPRODUCT((List!$B$1:$B$1117=A10)*(List!$P$1:$P$1117=""))</f>
        <v>18</v>
      </c>
    </row>
    <row r="11" spans="1:2">
      <c r="A11" s="1">
        <v>11</v>
      </c>
      <c r="B11" s="1">
        <f>SUMPRODUCT((List!$B$1:$B$1117=A11)*(List!$P$1:$P$1117=""))</f>
        <v>12</v>
      </c>
    </row>
    <row r="12" spans="1:2">
      <c r="A12" s="1">
        <v>12</v>
      </c>
      <c r="B12" s="1">
        <f>SUMPRODUCT((List!$B$1:$B$1117=A12)*(List!$P$1:$P$1117=""))</f>
        <v>10</v>
      </c>
    </row>
    <row r="13" spans="1:2">
      <c r="A13" s="1">
        <v>13</v>
      </c>
      <c r="B13" s="1">
        <f>SUMPRODUCT((List!$B$1:$B$1117=A13)*(List!$P$1:$P$1117=""))</f>
        <v>7</v>
      </c>
    </row>
    <row r="14" spans="1:2">
      <c r="A14" s="1">
        <v>14</v>
      </c>
      <c r="B14" s="1">
        <f>SUMPRODUCT((List!$B$1:$B$1117=A14)*(List!$P$1:$P$1117=""))</f>
        <v>1</v>
      </c>
    </row>
    <row r="15" spans="1:2">
      <c r="A15" s="1">
        <v>15</v>
      </c>
      <c r="B15" s="1">
        <f>SUMPRODUCT((List!$B$1:$B$1117=A15)*(List!$P$1:$P$1117=""))</f>
        <v>0</v>
      </c>
    </row>
    <row r="16" spans="1:2">
      <c r="A16" s="1">
        <v>16</v>
      </c>
      <c r="B16" s="1">
        <f>SUMPRODUCT((List!$B$1:$B$1117=A16)*(List!$P$1:$P$1117=""))</f>
        <v>1</v>
      </c>
    </row>
    <row r="17" spans="1:2">
      <c r="A17" s="1">
        <v>17</v>
      </c>
      <c r="B17" s="1">
        <f>SUMPRODUCT((List!$B$1:$B$1117=A17)*(List!$P$1:$P$1117=""))</f>
        <v>1</v>
      </c>
    </row>
    <row r="18" spans="1:2">
      <c r="A18" s="1">
        <v>18</v>
      </c>
      <c r="B18" s="1">
        <f>SUMPRODUCT((List!$B$1:$B$1117=A18)*(List!$P$1:$P$1117=""))</f>
        <v>1</v>
      </c>
    </row>
    <row r="19" spans="1:2">
      <c r="A19" s="1">
        <v>19</v>
      </c>
      <c r="B19" s="1">
        <f>SUMPRODUCT((List!$B$1:$B$1117=A19)*(List!$P$1:$P$1117=""))</f>
        <v>3</v>
      </c>
    </row>
    <row r="20" spans="1:2">
      <c r="A20" s="33" t="s">
        <v>1459</v>
      </c>
      <c r="B20" s="1" cm="1">
        <f t="array" ref="B20">SUMPRODUCT((List!$B$1:$B$1117&gt;19)*(List!$P$1:$P$1117=""))</f>
        <v>13</v>
      </c>
    </row>
    <row r="22" spans="1:2">
      <c r="A22" s="3" t="s">
        <v>520</v>
      </c>
      <c r="B22" s="1">
        <f>COUNTA(List!A:A)-COUNT(List!P:P)-1</f>
        <v>353</v>
      </c>
    </row>
    <row r="24" spans="1:2">
      <c r="A24" s="3" t="s">
        <v>521</v>
      </c>
    </row>
    <row r="26" spans="1:2" ht="17.25">
      <c r="A26" s="31"/>
    </row>
  </sheetData>
  <phoneticPr fontId="29"/>
  <pageMargins left="0.69791666666666663" right="0.69791666666666663" top="0.75" bottom="0.75" header="0.29791666666666666" footer="0.29791666666666666"/>
  <pageSetup paperSize="9" firstPageNumber="429496319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0BFE-1881-43BA-8578-B459EC0D807C}">
  <dimension ref="A1:O3"/>
  <sheetViews>
    <sheetView workbookViewId="0">
      <selection activeCell="A14" sqref="A14"/>
    </sheetView>
  </sheetViews>
  <sheetFormatPr defaultRowHeight="13.5"/>
  <cols>
    <col min="1" max="1" width="30.375" customWidth="1"/>
    <col min="2" max="3" width="6.75" customWidth="1"/>
    <col min="4" max="14" width="5.125" customWidth="1"/>
  </cols>
  <sheetData>
    <row r="1" spans="1:15" ht="15">
      <c r="A1" s="166"/>
      <c r="B1" s="166" t="s">
        <v>1614</v>
      </c>
      <c r="C1" s="166" t="s">
        <v>1615</v>
      </c>
      <c r="D1" s="166" t="s">
        <v>1611</v>
      </c>
      <c r="E1" s="166" t="s">
        <v>1612</v>
      </c>
      <c r="F1" s="166" t="s">
        <v>1613</v>
      </c>
      <c r="G1" s="166" t="s">
        <v>1609</v>
      </c>
      <c r="H1" s="166" t="s">
        <v>1610</v>
      </c>
      <c r="I1" s="167" t="s">
        <v>16</v>
      </c>
      <c r="J1" s="167" t="s">
        <v>18</v>
      </c>
      <c r="K1" s="167" t="s">
        <v>19</v>
      </c>
      <c r="L1" s="167" t="s">
        <v>21</v>
      </c>
      <c r="M1" s="167" t="s">
        <v>23</v>
      </c>
      <c r="N1" s="167" t="s">
        <v>25</v>
      </c>
      <c r="O1" s="166"/>
    </row>
    <row r="2" spans="1:15" ht="30">
      <c r="A2" s="168" t="s">
        <v>1616</v>
      </c>
      <c r="B2" s="169">
        <f>COUNTIF(List!C2:C369,"&gt;0")</f>
        <v>48</v>
      </c>
      <c r="C2" s="167">
        <f>COUNTIF(List!C2:C369,"&lt;0")</f>
        <v>8</v>
      </c>
      <c r="D2" s="167">
        <f>COUNTIF(List!D2:D369,"&gt;0")</f>
        <v>267</v>
      </c>
      <c r="E2" s="167">
        <f>COUNTIF(List!E2:E369,"&gt;0")</f>
        <v>291</v>
      </c>
      <c r="F2" s="167">
        <f>COUNTIF(List!F2:F369,"&gt;0")</f>
        <v>142</v>
      </c>
      <c r="G2" s="167">
        <f>COUNTIF(List!G2:G369,"&gt;0")</f>
        <v>98</v>
      </c>
      <c r="H2" s="167">
        <f>COUNTIF(List!H2:H369,"&gt;0")</f>
        <v>49</v>
      </c>
      <c r="I2" s="167">
        <f>COUNTIF(List!I2:I369,"&gt;0")</f>
        <v>63</v>
      </c>
      <c r="J2" s="167">
        <f>COUNTIF(List!J2:J369,"&gt;0")</f>
        <v>108</v>
      </c>
      <c r="K2" s="167">
        <f>COUNTIF(List!K2:K369,"&gt;0")</f>
        <v>28</v>
      </c>
      <c r="L2" s="167">
        <f>COUNTIF(List!L2:L369,"&gt;0")</f>
        <v>48</v>
      </c>
      <c r="M2" s="167">
        <f>COUNTIF(List!M2:M369,"&gt;0")</f>
        <v>40</v>
      </c>
      <c r="N2" s="167">
        <f>COUNTIF(List!N2:N369,"&gt;0")</f>
        <v>149</v>
      </c>
      <c r="O2" s="166"/>
    </row>
    <row r="3" spans="1:15" ht="15">
      <c r="A3" s="171" t="s">
        <v>1617</v>
      </c>
      <c r="B3" s="170">
        <f>B2/'Size Distribution'!$B22*100</f>
        <v>13.597733711048161</v>
      </c>
      <c r="C3" s="170">
        <f>C2/'Size Distribution'!$B22*100</f>
        <v>2.2662889518413598</v>
      </c>
      <c r="D3" s="170">
        <f>D2/'Size Distribution'!$B22*100</f>
        <v>75.63739376770539</v>
      </c>
      <c r="E3" s="170">
        <f>E2/'Size Distribution'!$B22*100</f>
        <v>82.436260623229458</v>
      </c>
      <c r="F3" s="170">
        <f>F2/'Size Distribution'!$B22*100</f>
        <v>40.226628895184135</v>
      </c>
      <c r="G3" s="170">
        <f>G2/'Size Distribution'!$B22*100</f>
        <v>27.762039660056658</v>
      </c>
      <c r="H3" s="170">
        <f>H2/'Size Distribution'!$B22*100</f>
        <v>13.881019830028329</v>
      </c>
      <c r="I3" s="170">
        <f>I2/'Size Distribution'!$B22*100</f>
        <v>17.847025495750707</v>
      </c>
      <c r="J3" s="170">
        <f>J2/'Size Distribution'!$B22*100</f>
        <v>30.594900849858359</v>
      </c>
      <c r="K3" s="170">
        <f>K2/'Size Distribution'!$B22*100</f>
        <v>7.9320113314447589</v>
      </c>
      <c r="L3" s="170">
        <f>L2/'Size Distribution'!$B22*100</f>
        <v>13.597733711048161</v>
      </c>
      <c r="M3" s="170">
        <f>M2/'Size Distribution'!$B22*100</f>
        <v>11.3314447592068</v>
      </c>
      <c r="N3" s="170">
        <f>N2/'Size Distribution'!$B22*100</f>
        <v>42.209631728045323</v>
      </c>
      <c r="O3" s="166" t="s">
        <v>1608</v>
      </c>
    </row>
  </sheetData>
  <phoneticPr fontId="2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topLeftCell="A40" workbookViewId="0">
      <selection activeCell="O53" sqref="O53"/>
    </sheetView>
  </sheetViews>
  <sheetFormatPr defaultColWidth="9" defaultRowHeight="13.5"/>
  <cols>
    <col min="3" max="3" width="10.875" customWidth="1"/>
  </cols>
  <sheetData>
    <row r="1" spans="1:8">
      <c r="A1" t="s">
        <v>37</v>
      </c>
      <c r="B1" t="s">
        <v>522</v>
      </c>
      <c r="C1" t="s">
        <v>523</v>
      </c>
      <c r="E1" s="3" t="s">
        <v>521</v>
      </c>
    </row>
    <row r="2" spans="1:8" ht="13.5" customHeight="1">
      <c r="A2">
        <v>1937</v>
      </c>
      <c r="B2">
        <f>SUMPRODUCT((List!$R$1:$R$1117=$A2)*(List!$P$1:$P$1117=""))</f>
        <v>1</v>
      </c>
      <c r="C2">
        <f>SUMPRODUCT((List!$R$1:$R$1117=$A2)*(List!$P$1:$P$1117="")*(List!$B$1:$B$1117&gt;=7))</f>
        <v>0</v>
      </c>
      <c r="E2" s="1"/>
      <c r="H2" s="31"/>
    </row>
    <row r="3" spans="1:8">
      <c r="A3">
        <v>1938</v>
      </c>
      <c r="B3">
        <f>SUMPRODUCT((List!$R$1:$R$1117=$A3)*(List!$P$1:$P$1117=""))</f>
        <v>0</v>
      </c>
      <c r="C3">
        <f>SUMPRODUCT((List!$R$1:$R$1117=$A3)*(List!$P$1:$P$1117="")*(List!$B$1:$B$1117&gt;=7))</f>
        <v>0</v>
      </c>
    </row>
    <row r="4" spans="1:8">
      <c r="A4">
        <v>1939</v>
      </c>
      <c r="B4">
        <f>SUMPRODUCT((List!$R$1:$R$1117=$A4)*(List!$P$1:$P$1117=""))</f>
        <v>0</v>
      </c>
      <c r="C4">
        <f>SUMPRODUCT((List!$R$1:$R$1117=$A4)*(List!$P$1:$P$1117="")*(List!$B$1:$B$1117&gt;=7))</f>
        <v>0</v>
      </c>
    </row>
    <row r="5" spans="1:8">
      <c r="A5">
        <f t="shared" ref="A5:A27" si="0">A4+1</f>
        <v>1940</v>
      </c>
      <c r="B5">
        <f>SUMPRODUCT((List!$R$1:$R$1117=$A5)*(List!$P$1:$P$1117=""))</f>
        <v>1</v>
      </c>
      <c r="C5">
        <f>SUMPRODUCT((List!$R$1:$R$1117=$A5)*(List!$P$1:$P$1117="")*(List!$B$1:$B$1117&gt;=7))</f>
        <v>0</v>
      </c>
    </row>
    <row r="6" spans="1:8">
      <c r="A6">
        <f t="shared" si="0"/>
        <v>1941</v>
      </c>
      <c r="B6">
        <f>SUMPRODUCT((List!$R$1:$R$1117=$A6)*(List!$P$1:$P$1117=""))</f>
        <v>1</v>
      </c>
      <c r="C6">
        <f>SUMPRODUCT((List!$R$1:$R$1117=$A6)*(List!$P$1:$P$1117="")*(List!$B$1:$B$1117&gt;=7))</f>
        <v>0</v>
      </c>
    </row>
    <row r="7" spans="1:8">
      <c r="A7">
        <f t="shared" si="0"/>
        <v>1942</v>
      </c>
      <c r="B7">
        <f>SUMPRODUCT((List!$R$1:$R$1117=$A7)*(List!$P$1:$P$1117=""))</f>
        <v>0</v>
      </c>
      <c r="C7">
        <f>SUMPRODUCT((List!$R$1:$R$1117=$A7)*(List!$P$1:$P$1117="")*(List!$B$1:$B$1117&gt;=7))</f>
        <v>0</v>
      </c>
    </row>
    <row r="8" spans="1:8">
      <c r="A8">
        <f t="shared" si="0"/>
        <v>1943</v>
      </c>
      <c r="B8">
        <f>SUMPRODUCT((List!$R$1:$R$1117=$A8)*(List!$P$1:$P$1117=""))</f>
        <v>0</v>
      </c>
      <c r="C8">
        <f>SUMPRODUCT((List!$R$1:$R$1117=$A8)*(List!$P$1:$P$1117="")*(List!$B$1:$B$1117&gt;=7))</f>
        <v>0</v>
      </c>
    </row>
    <row r="9" spans="1:8">
      <c r="A9">
        <f t="shared" si="0"/>
        <v>1944</v>
      </c>
      <c r="B9">
        <f>SUMPRODUCT((List!$R$1:$R$1117=$A9)*(List!$P$1:$P$1117=""))</f>
        <v>0</v>
      </c>
      <c r="C9">
        <f>SUMPRODUCT((List!$R$1:$R$1117=$A9)*(List!$P$1:$P$1117="")*(List!$B$1:$B$1117&gt;=7))</f>
        <v>0</v>
      </c>
    </row>
    <row r="10" spans="1:8">
      <c r="A10">
        <f t="shared" si="0"/>
        <v>1945</v>
      </c>
      <c r="B10">
        <f>SUMPRODUCT((List!$R$1:$R$1117=$A10)*(List!$P$1:$P$1117=""))</f>
        <v>0</v>
      </c>
      <c r="C10">
        <f>SUMPRODUCT((List!$R$1:$R$1117=$A10)*(List!$P$1:$P$1117="")*(List!$B$1:$B$1117&gt;=7))</f>
        <v>0</v>
      </c>
    </row>
    <row r="11" spans="1:8">
      <c r="A11">
        <f t="shared" si="0"/>
        <v>1946</v>
      </c>
      <c r="B11">
        <f>SUMPRODUCT((List!$R$1:$R$1117=$A11)*(List!$P$1:$P$1117=""))</f>
        <v>0</v>
      </c>
      <c r="C11">
        <f>SUMPRODUCT((List!$R$1:$R$1117=$A11)*(List!$P$1:$P$1117="")*(List!$B$1:$B$1117&gt;=7))</f>
        <v>0</v>
      </c>
    </row>
    <row r="12" spans="1:8">
      <c r="A12">
        <f t="shared" si="0"/>
        <v>1947</v>
      </c>
      <c r="B12">
        <f>SUMPRODUCT((List!$R$1:$R$1117=$A12)*(List!$P$1:$P$1117=""))</f>
        <v>0</v>
      </c>
      <c r="C12">
        <f>SUMPRODUCT((List!$R$1:$R$1117=$A12)*(List!$P$1:$P$1117="")*(List!$B$1:$B$1117&gt;=7))</f>
        <v>0</v>
      </c>
    </row>
    <row r="13" spans="1:8">
      <c r="A13">
        <f t="shared" si="0"/>
        <v>1948</v>
      </c>
      <c r="B13">
        <f>SUMPRODUCT((List!$R$1:$R$1117=$A13)*(List!$P$1:$P$1117=""))</f>
        <v>0</v>
      </c>
      <c r="C13">
        <f>SUMPRODUCT((List!$R$1:$R$1117=$A13)*(List!$P$1:$P$1117="")*(List!$B$1:$B$1117&gt;=7))</f>
        <v>0</v>
      </c>
    </row>
    <row r="14" spans="1:8">
      <c r="A14">
        <f t="shared" si="0"/>
        <v>1949</v>
      </c>
      <c r="B14">
        <f>SUMPRODUCT((List!$R$1:$R$1117=$A14)*(List!$P$1:$P$1117=""))</f>
        <v>0</v>
      </c>
      <c r="C14">
        <f>SUMPRODUCT((List!$R$1:$R$1117=$A14)*(List!$P$1:$P$1117="")*(List!$B$1:$B$1117&gt;=7))</f>
        <v>0</v>
      </c>
    </row>
    <row r="15" spans="1:8">
      <c r="A15">
        <f t="shared" si="0"/>
        <v>1950</v>
      </c>
      <c r="B15">
        <f>SUMPRODUCT((List!$R$1:$R$1117=$A15)*(List!$P$1:$P$1117=""))</f>
        <v>0</v>
      </c>
      <c r="C15">
        <f>SUMPRODUCT((List!$R$1:$R$1117=$A15)*(List!$P$1:$P$1117="")*(List!$B$1:$B$1117&gt;=7))</f>
        <v>0</v>
      </c>
    </row>
    <row r="16" spans="1:8">
      <c r="A16">
        <f t="shared" si="0"/>
        <v>1951</v>
      </c>
      <c r="B16">
        <f>SUMPRODUCT((List!$R$1:$R$1117=$A16)*(List!$P$1:$P$1117=""))</f>
        <v>0</v>
      </c>
      <c r="C16">
        <f>SUMPRODUCT((List!$R$1:$R$1117=$A16)*(List!$P$1:$P$1117="")*(List!$B$1:$B$1117&gt;=7))</f>
        <v>0</v>
      </c>
    </row>
    <row r="17" spans="1:3">
      <c r="A17">
        <f t="shared" si="0"/>
        <v>1952</v>
      </c>
      <c r="B17">
        <f>SUMPRODUCT((List!$R$1:$R$1117=$A17)*(List!$P$1:$P$1117=""))</f>
        <v>0</v>
      </c>
      <c r="C17">
        <f>SUMPRODUCT((List!$R$1:$R$1117=$A17)*(List!$P$1:$P$1117="")*(List!$B$1:$B$1117&gt;=7))</f>
        <v>0</v>
      </c>
    </row>
    <row r="18" spans="1:3">
      <c r="A18">
        <f t="shared" si="0"/>
        <v>1953</v>
      </c>
      <c r="B18">
        <f>SUMPRODUCT((List!$R$1:$R$1117=$A18)*(List!$P$1:$P$1117=""))</f>
        <v>0</v>
      </c>
      <c r="C18">
        <f>SUMPRODUCT((List!$R$1:$R$1117=$A18)*(List!$P$1:$P$1117="")*(List!$B$1:$B$1117&gt;=7))</f>
        <v>0</v>
      </c>
    </row>
    <row r="19" spans="1:3">
      <c r="A19">
        <f t="shared" si="0"/>
        <v>1954</v>
      </c>
      <c r="B19">
        <f>SUMPRODUCT((List!$R$1:$R$1117=$A19)*(List!$P$1:$P$1117=""))</f>
        <v>0</v>
      </c>
      <c r="C19">
        <f>SUMPRODUCT((List!$R$1:$R$1117=$A19)*(List!$P$1:$P$1117="")*(List!$B$1:$B$1117&gt;=7))</f>
        <v>0</v>
      </c>
    </row>
    <row r="20" spans="1:3">
      <c r="A20">
        <f t="shared" si="0"/>
        <v>1955</v>
      </c>
      <c r="B20">
        <f>SUMPRODUCT((List!$R$1:$R$1117=$A20)*(List!$P$1:$P$1117=""))</f>
        <v>0</v>
      </c>
      <c r="C20">
        <f>SUMPRODUCT((List!$R$1:$R$1117=$A20)*(List!$P$1:$P$1117="")*(List!$B$1:$B$1117&gt;=7))</f>
        <v>0</v>
      </c>
    </row>
    <row r="21" spans="1:3">
      <c r="A21">
        <f t="shared" si="0"/>
        <v>1956</v>
      </c>
      <c r="B21">
        <f>SUMPRODUCT((List!$R$1:$R$1117=$A21)*(List!$P$1:$P$1117=""))</f>
        <v>0</v>
      </c>
      <c r="C21">
        <f>SUMPRODUCT((List!$R$1:$R$1117=$A21)*(List!$P$1:$P$1117="")*(List!$B$1:$B$1117&gt;=7))</f>
        <v>0</v>
      </c>
    </row>
    <row r="22" spans="1:3">
      <c r="A22">
        <f t="shared" si="0"/>
        <v>1957</v>
      </c>
      <c r="B22">
        <f>SUMPRODUCT((List!$R$1:$R$1117=$A22)*(List!$P$1:$P$1117=""))</f>
        <v>0</v>
      </c>
      <c r="C22">
        <f>SUMPRODUCT((List!$R$1:$R$1117=$A22)*(List!$P$1:$P$1117="")*(List!$B$1:$B$1117&gt;=7))</f>
        <v>0</v>
      </c>
    </row>
    <row r="23" spans="1:3">
      <c r="A23">
        <f t="shared" si="0"/>
        <v>1958</v>
      </c>
      <c r="B23">
        <f>SUMPRODUCT((List!$R$1:$R$1117=$A23)*(List!$P$1:$P$1117=""))</f>
        <v>0</v>
      </c>
      <c r="C23">
        <f>SUMPRODUCT((List!$R$1:$R$1117=$A23)*(List!$P$1:$P$1117="")*(List!$B$1:$B$1117&gt;=7))</f>
        <v>0</v>
      </c>
    </row>
    <row r="24" spans="1:3">
      <c r="A24">
        <f t="shared" si="0"/>
        <v>1959</v>
      </c>
      <c r="B24">
        <f>SUMPRODUCT((List!$R$1:$R$1117=$A24)*(List!$P$1:$P$1117=""))</f>
        <v>0</v>
      </c>
      <c r="C24">
        <f>SUMPRODUCT((List!$R$1:$R$1117=$A24)*(List!$P$1:$P$1117="")*(List!$B$1:$B$1117&gt;=7))</f>
        <v>0</v>
      </c>
    </row>
    <row r="25" spans="1:3">
      <c r="A25">
        <f t="shared" si="0"/>
        <v>1960</v>
      </c>
      <c r="B25">
        <f>SUMPRODUCT((List!$R$1:$R$1117=$A25)*(List!$P$1:$P$1117=""))</f>
        <v>0</v>
      </c>
      <c r="C25">
        <f>SUMPRODUCT((List!$R$1:$R$1117=$A25)*(List!$P$1:$P$1117="")*(List!$B$1:$B$1117&gt;=7))</f>
        <v>0</v>
      </c>
    </row>
    <row r="26" spans="1:3">
      <c r="A26">
        <f t="shared" si="0"/>
        <v>1961</v>
      </c>
      <c r="B26">
        <f>SUMPRODUCT((List!$R$1:$R$1117=$A26)*(List!$P$1:$P$1117=""))</f>
        <v>0</v>
      </c>
      <c r="C26">
        <f>SUMPRODUCT((List!$R$1:$R$1117=$A26)*(List!$P$1:$P$1117="")*(List!$B$1:$B$1117&gt;=7))</f>
        <v>0</v>
      </c>
    </row>
    <row r="27" spans="1:3">
      <c r="A27">
        <f t="shared" si="0"/>
        <v>1962</v>
      </c>
      <c r="B27">
        <f>SUMPRODUCT((List!$R$1:$R$1117=$A27)*(List!$P$1:$P$1117=""))</f>
        <v>0</v>
      </c>
      <c r="C27">
        <f>SUMPRODUCT((List!$R$1:$R$1117=$A27)*(List!$P$1:$P$1117="")*(List!$B$1:$B$1117&gt;=7))</f>
        <v>0</v>
      </c>
    </row>
    <row r="28" spans="1:3">
      <c r="A28">
        <v>1963</v>
      </c>
      <c r="B28">
        <f>SUMPRODUCT((List!$R$1:$R$1117=$A28)*(List!$P$1:$P$1117=""))</f>
        <v>1</v>
      </c>
      <c r="C28">
        <f>SUMPRODUCT((List!$R$1:$R$1117=$A28)*(List!$P$1:$P$1117="")*(List!$B$1:$B$1117&gt;=7))</f>
        <v>0</v>
      </c>
    </row>
    <row r="29" spans="1:3">
      <c r="A29">
        <v>1964</v>
      </c>
      <c r="B29">
        <f>SUMPRODUCT((List!$R$1:$R$1117=A29)*(List!$P$1:$P$1117=""))</f>
        <v>0</v>
      </c>
      <c r="C29">
        <f>SUMPRODUCT((List!$R$1:$R$1117=$A29)*(List!$P$1:$P$1117="")*(List!$B$1:$B$1117&gt;=7))</f>
        <v>0</v>
      </c>
    </row>
    <row r="30" spans="1:3">
      <c r="A30">
        <v>1965</v>
      </c>
      <c r="B30">
        <f>SUMPRODUCT((List!$R$1:$R$1117=A30)*(List!$P$1:$P$1117=""))</f>
        <v>0</v>
      </c>
      <c r="C30">
        <f>SUMPRODUCT((List!$R$1:$R$1117=$A30)*(List!$P$1:$P$1117="")*(List!$B$1:$B$1117&gt;=7))</f>
        <v>0</v>
      </c>
    </row>
    <row r="31" spans="1:3">
      <c r="A31">
        <v>1966</v>
      </c>
      <c r="B31">
        <f>SUMPRODUCT((List!$R$1:$R$1117=A31)*(List!$P$1:$P$1117=""))</f>
        <v>0</v>
      </c>
      <c r="C31">
        <f>SUMPRODUCT((List!$R$1:$R$1117=$A31)*(List!$P$1:$P$1117="")*(List!$B$1:$B$1117&gt;=7))</f>
        <v>0</v>
      </c>
    </row>
    <row r="32" spans="1:3">
      <c r="A32">
        <v>1967</v>
      </c>
      <c r="B32">
        <f>SUMPRODUCT((List!$R$1:$R$1117=A32)*(List!$P$1:$P$1117=""))</f>
        <v>0</v>
      </c>
      <c r="C32">
        <f>SUMPRODUCT((List!$R$1:$R$1117=$A32)*(List!$P$1:$P$1117="")*(List!$B$1:$B$1117&gt;=7))</f>
        <v>0</v>
      </c>
    </row>
    <row r="33" spans="1:3">
      <c r="A33">
        <v>1968</v>
      </c>
      <c r="B33">
        <f>SUMPRODUCT((List!$R$1:$R$1117=A33)*(List!$P$1:$P$1117=""))</f>
        <v>1</v>
      </c>
      <c r="C33">
        <f>SUMPRODUCT((List!$R$1:$R$1117=$A33)*(List!$P$1:$P$1117="")*(List!$B$1:$B$1117&gt;=7))</f>
        <v>0</v>
      </c>
    </row>
    <row r="34" spans="1:3">
      <c r="A34">
        <v>1969</v>
      </c>
      <c r="B34">
        <f>SUMPRODUCT((List!$R$1:$R$1117=A34)*(List!$P$1:$P$1117=""))</f>
        <v>2</v>
      </c>
      <c r="C34">
        <f>SUMPRODUCT((List!$R$1:$R$1117=$A34)*(List!$P$1:$P$1117="")*(List!$B$1:$B$1117&gt;=7))</f>
        <v>0</v>
      </c>
    </row>
    <row r="35" spans="1:3">
      <c r="A35">
        <v>1970</v>
      </c>
      <c r="B35">
        <f>SUMPRODUCT((List!$R$1:$R$1117=A35)*(List!$P$1:$P$1117=""))</f>
        <v>3</v>
      </c>
      <c r="C35">
        <f>SUMPRODUCT((List!$R$1:$R$1117=$A35)*(List!$P$1:$P$1117="")*(List!$B$1:$B$1117&gt;=7))</f>
        <v>0</v>
      </c>
    </row>
    <row r="36" spans="1:3">
      <c r="A36">
        <v>1971</v>
      </c>
      <c r="B36">
        <f>SUMPRODUCT((List!$R$1:$R$1117=A36)*(List!$P$1:$P$1117=""))</f>
        <v>9</v>
      </c>
      <c r="C36">
        <f>SUMPRODUCT((List!$R$1:$R$1117=$A36)*(List!$P$1:$P$1117="")*(List!$B$1:$B$1117&gt;=7))</f>
        <v>0</v>
      </c>
    </row>
    <row r="37" spans="1:3">
      <c r="A37">
        <v>1972</v>
      </c>
      <c r="B37">
        <f>SUMPRODUCT((List!$R$1:$R$1117=A37)*(List!$P$1:$P$1117=""))</f>
        <v>4</v>
      </c>
      <c r="C37">
        <f>SUMPRODUCT((List!$R$1:$R$1117=$A37)*(List!$P$1:$P$1117="")*(List!$B$1:$B$1117&gt;=7))</f>
        <v>0</v>
      </c>
    </row>
    <row r="38" spans="1:3">
      <c r="A38">
        <v>1973</v>
      </c>
      <c r="B38">
        <f>SUMPRODUCT((List!$R$1:$R$1117=A38)*(List!$P$1:$P$1117=""))</f>
        <v>4</v>
      </c>
      <c r="C38">
        <f>SUMPRODUCT((List!$R$1:$R$1117=$A38)*(List!$P$1:$P$1117="")*(List!$B$1:$B$1117&gt;=7))</f>
        <v>1</v>
      </c>
    </row>
    <row r="39" spans="1:3">
      <c r="A39">
        <v>1974</v>
      </c>
      <c r="B39">
        <f>SUMPRODUCT((List!$R$1:$R$1117=A39)*(List!$P$1:$P$1117=""))</f>
        <v>4</v>
      </c>
      <c r="C39">
        <f>SUMPRODUCT((List!$R$1:$R$1117=$A39)*(List!$P$1:$P$1117="")*(List!$B$1:$B$1117&gt;=7))</f>
        <v>3</v>
      </c>
    </row>
    <row r="40" spans="1:3">
      <c r="A40">
        <v>1975</v>
      </c>
      <c r="B40">
        <f>SUMPRODUCT((List!$R$1:$R$1117=A40)*(List!$P$1:$P$1117=""))</f>
        <v>8</v>
      </c>
      <c r="C40">
        <f>SUMPRODUCT((List!$R$1:$R$1117=$A40)*(List!$P$1:$P$1117="")*(List!$B$1:$B$1117&gt;=7))</f>
        <v>3</v>
      </c>
    </row>
    <row r="41" spans="1:3">
      <c r="A41">
        <v>1976</v>
      </c>
      <c r="B41">
        <f>SUMPRODUCT((List!$R$1:$R$1117=A41)*(List!$P$1:$P$1117=""))</f>
        <v>2</v>
      </c>
      <c r="C41">
        <f>SUMPRODUCT((List!$R$1:$R$1117=$A41)*(List!$P$1:$P$1117="")*(List!$B$1:$B$1117&gt;=7))</f>
        <v>1</v>
      </c>
    </row>
    <row r="42" spans="1:3">
      <c r="A42">
        <v>1977</v>
      </c>
      <c r="B42">
        <f>SUMPRODUCT((List!$R$1:$R$1117=A42)*(List!$P$1:$P$1117=""))</f>
        <v>5</v>
      </c>
      <c r="C42">
        <f>SUMPRODUCT((List!$R$1:$R$1117=$A42)*(List!$P$1:$P$1117="")*(List!$B$1:$B$1117&gt;=7))</f>
        <v>1</v>
      </c>
    </row>
    <row r="43" spans="1:3">
      <c r="A43">
        <v>1978</v>
      </c>
      <c r="B43">
        <f>SUMPRODUCT((List!$R$1:$R$1117=A43)*(List!$P$1:$P$1117=""))</f>
        <v>3</v>
      </c>
      <c r="C43">
        <f>SUMPRODUCT((List!$R$1:$R$1117=$A43)*(List!$P$1:$P$1117="")*(List!$B$1:$B$1117&gt;=7))</f>
        <v>2</v>
      </c>
    </row>
    <row r="44" spans="1:3">
      <c r="A44">
        <v>1979</v>
      </c>
      <c r="B44">
        <f>SUMPRODUCT((List!$R$1:$R$1117=A44)*(List!$P$1:$P$1117=""))</f>
        <v>2</v>
      </c>
      <c r="C44">
        <f>SUMPRODUCT((List!$R$1:$R$1117=$A44)*(List!$P$1:$P$1117="")*(List!$B$1:$B$1117&gt;=7))</f>
        <v>0</v>
      </c>
    </row>
    <row r="45" spans="1:3">
      <c r="A45">
        <v>1980</v>
      </c>
      <c r="B45">
        <f>SUMPRODUCT((List!$R$1:$R$1117=A45)*(List!$P$1:$P$1117=""))</f>
        <v>0</v>
      </c>
      <c r="C45">
        <f>SUMPRODUCT((List!$R$1:$R$1117=$A45)*(List!$P$1:$P$1117="")*(List!$B$1:$B$1117&gt;=7))</f>
        <v>0</v>
      </c>
    </row>
    <row r="46" spans="1:3">
      <c r="A46">
        <v>1981</v>
      </c>
      <c r="B46">
        <f>SUMPRODUCT((List!$R$1:$R$1117=A46)*(List!$P$1:$P$1117=""))</f>
        <v>3</v>
      </c>
      <c r="C46">
        <f>SUMPRODUCT((List!$R$1:$R$1117=$A46)*(List!$P$1:$P$1117="")*(List!$B$1:$B$1117&gt;=7))</f>
        <v>0</v>
      </c>
    </row>
    <row r="47" spans="1:3">
      <c r="A47">
        <v>1982</v>
      </c>
      <c r="B47">
        <f>SUMPRODUCT((List!$R$1:$R$1117=A47)*(List!$P$1:$P$1117=""))</f>
        <v>1</v>
      </c>
      <c r="C47">
        <f>SUMPRODUCT((List!$R$1:$R$1117=$A47)*(List!$P$1:$P$1117="")*(List!$B$1:$B$1117&gt;=7))</f>
        <v>0</v>
      </c>
    </row>
    <row r="48" spans="1:3">
      <c r="A48">
        <v>1983</v>
      </c>
      <c r="B48">
        <f>SUMPRODUCT((List!$R$1:$R$1117=A48)*(List!$P$1:$P$1117=""))</f>
        <v>1</v>
      </c>
      <c r="C48">
        <f>SUMPRODUCT((List!$R$1:$R$1117=$A48)*(List!$P$1:$P$1117="")*(List!$B$1:$B$1117&gt;=7))</f>
        <v>0</v>
      </c>
    </row>
    <row r="49" spans="1:3">
      <c r="A49">
        <v>1984</v>
      </c>
      <c r="B49">
        <f>SUMPRODUCT((List!$R$1:$R$1117=A49)*(List!$P$1:$P$1117=""))</f>
        <v>6</v>
      </c>
      <c r="C49">
        <f>SUMPRODUCT((List!$R$1:$R$1117=$A49)*(List!$P$1:$P$1117="")*(List!$B$1:$B$1117&gt;=7))</f>
        <v>3</v>
      </c>
    </row>
    <row r="50" spans="1:3">
      <c r="A50">
        <v>1985</v>
      </c>
      <c r="B50">
        <f>SUMPRODUCT((List!$R$1:$R$1117=A50)*(List!$P$1:$P$1117=""))</f>
        <v>2</v>
      </c>
      <c r="C50">
        <f>SUMPRODUCT((List!$R$1:$R$1117=$A50)*(List!$P$1:$P$1117="")*(List!$B$1:$B$1117&gt;=7))</f>
        <v>0</v>
      </c>
    </row>
    <row r="51" spans="1:3">
      <c r="A51">
        <v>1986</v>
      </c>
      <c r="B51">
        <f>SUMPRODUCT((List!$R$1:$R$1117=A51)*(List!$P$1:$P$1117=""))</f>
        <v>4</v>
      </c>
      <c r="C51">
        <f>SUMPRODUCT((List!$R$1:$R$1117=$A51)*(List!$P$1:$P$1117="")*(List!$B$1:$B$1117&gt;=7))</f>
        <v>1</v>
      </c>
    </row>
    <row r="52" spans="1:3">
      <c r="A52">
        <v>1987</v>
      </c>
      <c r="B52">
        <f>SUMPRODUCT((List!$R$1:$R$1117=A52)*(List!$P$1:$P$1117=""))</f>
        <v>10</v>
      </c>
      <c r="C52">
        <f>SUMPRODUCT((List!$R$1:$R$1117=$A52)*(List!$P$1:$P$1117="")*(List!$B$1:$B$1117&gt;=7))</f>
        <v>1</v>
      </c>
    </row>
    <row r="53" spans="1:3">
      <c r="A53">
        <v>1988</v>
      </c>
      <c r="B53">
        <f>SUMPRODUCT((List!$R$1:$R$1117=A53)*(List!$P$1:$P$1117=""))</f>
        <v>4</v>
      </c>
      <c r="C53">
        <f>SUMPRODUCT((List!$R$1:$R$1117=$A53)*(List!$P$1:$P$1117="")*(List!$B$1:$B$1117&gt;=7))</f>
        <v>0</v>
      </c>
    </row>
    <row r="54" spans="1:3">
      <c r="A54">
        <v>1989</v>
      </c>
      <c r="B54">
        <f>SUMPRODUCT((List!$R$1:$R$1117=A54)*(List!$P$1:$P$1117=""))</f>
        <v>5</v>
      </c>
      <c r="C54">
        <f>SUMPRODUCT((List!$R$1:$R$1117=$A54)*(List!$P$1:$P$1117="")*(List!$B$1:$B$1117&gt;=7))</f>
        <v>0</v>
      </c>
    </row>
    <row r="55" spans="1:3">
      <c r="A55">
        <v>1990</v>
      </c>
      <c r="B55">
        <f>SUMPRODUCT((List!$R$1:$R$1117=A55)*(List!$P$1:$P$1117=""))</f>
        <v>1</v>
      </c>
      <c r="C55">
        <f>SUMPRODUCT((List!$R$1:$R$1117=$A55)*(List!$P$1:$P$1117="")*(List!$B$1:$B$1117&gt;=7))</f>
        <v>0</v>
      </c>
    </row>
    <row r="56" spans="1:3">
      <c r="A56">
        <v>1991</v>
      </c>
      <c r="B56">
        <f>SUMPRODUCT((List!$R$1:$R$1117=A56)*(List!$P$1:$P$1117=""))</f>
        <v>6</v>
      </c>
      <c r="C56">
        <f>SUMPRODUCT((List!$R$1:$R$1117=$A56)*(List!$P$1:$P$1117="")*(List!$B$1:$B$1117&gt;=7))</f>
        <v>0</v>
      </c>
    </row>
    <row r="57" spans="1:3">
      <c r="A57">
        <v>1992</v>
      </c>
      <c r="B57">
        <f>SUMPRODUCT((List!$R$1:$R$1117=A57)*(List!$P$1:$P$1117=""))</f>
        <v>5</v>
      </c>
      <c r="C57">
        <f>SUMPRODUCT((List!$R$1:$R$1117=$A57)*(List!$P$1:$P$1117="")*(List!$B$1:$B$1117&gt;=7))</f>
        <v>0</v>
      </c>
    </row>
    <row r="58" spans="1:3">
      <c r="A58">
        <v>1993</v>
      </c>
      <c r="B58">
        <f>SUMPRODUCT((List!$R$1:$R$1117=A58)*(List!$P$1:$P$1117=""))</f>
        <v>3</v>
      </c>
      <c r="C58">
        <f>SUMPRODUCT((List!$R$1:$R$1117=$A58)*(List!$P$1:$P$1117="")*(List!$B$1:$B$1117&gt;=7))</f>
        <v>0</v>
      </c>
    </row>
    <row r="59" spans="1:3">
      <c r="A59">
        <v>1994</v>
      </c>
      <c r="B59">
        <f>SUMPRODUCT((List!$R$1:$R$1117=A59)*(List!$P$1:$P$1117=""))</f>
        <v>4</v>
      </c>
      <c r="C59">
        <f>SUMPRODUCT((List!$R$1:$R$1117=$A59)*(List!$P$1:$P$1117="")*(List!$B$1:$B$1117&gt;=7))</f>
        <v>0</v>
      </c>
    </row>
    <row r="60" spans="1:3">
      <c r="A60">
        <v>1995</v>
      </c>
      <c r="B60">
        <f>SUMPRODUCT((List!$R$1:$R$1117=A60)*(List!$P$1:$P$1117=""))</f>
        <v>1</v>
      </c>
      <c r="C60">
        <f>SUMPRODUCT((List!$R$1:$R$1117=$A60)*(List!$P$1:$P$1117="")*(List!$B$1:$B$1117&gt;=7))</f>
        <v>0</v>
      </c>
    </row>
    <row r="61" spans="1:3">
      <c r="A61">
        <v>1996</v>
      </c>
      <c r="B61">
        <f>SUMPRODUCT((List!$R$1:$R$1117=A61)*(List!$P$1:$P$1117=""))</f>
        <v>2</v>
      </c>
      <c r="C61">
        <f>SUMPRODUCT((List!$R$1:$R$1117=$A61)*(List!$P$1:$P$1117="")*(List!$B$1:$B$1117&gt;=7))</f>
        <v>1</v>
      </c>
    </row>
    <row r="62" spans="1:3">
      <c r="A62">
        <v>1997</v>
      </c>
      <c r="B62">
        <f>SUMPRODUCT((List!$R$1:$R$1117=A62)*(List!$P$1:$P$1117=""))</f>
        <v>5</v>
      </c>
      <c r="C62">
        <f>SUMPRODUCT((List!$R$1:$R$1117=$A62)*(List!$P$1:$P$1117="")*(List!$B$1:$B$1117&gt;=7))</f>
        <v>4</v>
      </c>
    </row>
    <row r="63" spans="1:3">
      <c r="A63">
        <v>1998</v>
      </c>
      <c r="B63">
        <f>SUMPRODUCT((List!$R$1:$R$1117=A63)*(List!$P$1:$P$1117=""))</f>
        <v>2</v>
      </c>
      <c r="C63">
        <f>SUMPRODUCT((List!$R$1:$R$1117=$A63)*(List!$P$1:$P$1117="")*(List!$B$1:$B$1117&gt;=7))</f>
        <v>0</v>
      </c>
    </row>
    <row r="64" spans="1:3">
      <c r="A64">
        <v>1999</v>
      </c>
      <c r="B64">
        <f>SUMPRODUCT((List!$R$1:$R$1117=A64)*(List!$P$1:$P$1117=""))</f>
        <v>2</v>
      </c>
      <c r="C64">
        <f>SUMPRODUCT((List!$R$1:$R$1117=$A64)*(List!$P$1:$P$1117="")*(List!$B$1:$B$1117&gt;=7))</f>
        <v>0</v>
      </c>
    </row>
    <row r="65" spans="1:3">
      <c r="A65">
        <v>2000</v>
      </c>
      <c r="B65">
        <f>SUMPRODUCT((List!$R$1:$R$1117=A65)*(List!$P$1:$P$1117=""))</f>
        <v>4</v>
      </c>
      <c r="C65">
        <f>SUMPRODUCT((List!$R$1:$R$1117=$A65)*(List!$P$1:$P$1117="")*(List!$B$1:$B$1117&gt;=7))</f>
        <v>1</v>
      </c>
    </row>
    <row r="66" spans="1:3">
      <c r="A66">
        <v>2001</v>
      </c>
      <c r="B66">
        <f>SUMPRODUCT((List!$R$1:$R$1117=A66)*(List!$P$1:$P$1117=""))</f>
        <v>4</v>
      </c>
      <c r="C66">
        <f>SUMPRODUCT((List!$R$1:$R$1117=$A66)*(List!$P$1:$P$1117="")*(List!$B$1:$B$1117&gt;=7))</f>
        <v>3</v>
      </c>
    </row>
    <row r="67" spans="1:3">
      <c r="A67">
        <v>2002</v>
      </c>
      <c r="B67">
        <f>SUMPRODUCT((List!$R$1:$R$1117=A67)*(List!$P$1:$P$1117=""))</f>
        <v>3</v>
      </c>
      <c r="C67">
        <f>SUMPRODUCT((List!$R$1:$R$1117=$A67)*(List!$P$1:$P$1117="")*(List!$B$1:$B$1117&gt;=7))</f>
        <v>1</v>
      </c>
    </row>
    <row r="68" spans="1:3">
      <c r="A68">
        <v>2003</v>
      </c>
      <c r="B68">
        <f>SUMPRODUCT((List!$R$1:$R$1117=A68)*(List!$P$1:$P$1117=""))</f>
        <v>1</v>
      </c>
      <c r="C68">
        <f>SUMPRODUCT((List!$R$1:$R$1117=$A68)*(List!$P$1:$P$1117="")*(List!$B$1:$B$1117&gt;=7))</f>
        <v>0</v>
      </c>
    </row>
    <row r="69" spans="1:3">
      <c r="A69">
        <v>2004</v>
      </c>
      <c r="B69">
        <f>SUMPRODUCT((List!$R$1:$R$1117=A69)*(List!$P$1:$P$1117=""))</f>
        <v>5</v>
      </c>
      <c r="C69">
        <f>SUMPRODUCT((List!$R$1:$R$1117=$A69)*(List!$P$1:$P$1117="")*(List!$B$1:$B$1117&gt;=7))</f>
        <v>2</v>
      </c>
    </row>
    <row r="70" spans="1:3">
      <c r="A70">
        <v>2005</v>
      </c>
      <c r="B70">
        <f>SUMPRODUCT((List!$R$1:$R$1117=A70)*(List!$P$1:$P$1117=""))</f>
        <v>1</v>
      </c>
      <c r="C70">
        <f>SUMPRODUCT((List!$R$1:$R$1117=$A70)*(List!$P$1:$P$1117="")*(List!$B$1:$B$1117&gt;=7))</f>
        <v>1</v>
      </c>
    </row>
    <row r="71" spans="1:3">
      <c r="A71">
        <v>2006</v>
      </c>
      <c r="B71">
        <f>SUMPRODUCT((List!$R$1:$R$1117=A71)*(List!$P$1:$P$1117=""))</f>
        <v>7</v>
      </c>
      <c r="C71">
        <f>SUMPRODUCT((List!$R$1:$R$1117=$A71)*(List!$P$1:$P$1117="")*(List!$B$1:$B$1117&gt;=7))</f>
        <v>4</v>
      </c>
    </row>
    <row r="72" spans="1:3">
      <c r="A72">
        <v>2007</v>
      </c>
      <c r="B72">
        <f>SUMPRODUCT((List!$R$1:$R$1117=A72)*(List!$P$1:$P$1117=""))</f>
        <v>5</v>
      </c>
      <c r="C72">
        <f>SUMPRODUCT((List!$R$1:$R$1117=$A72)*(List!$P$1:$P$1117="")*(List!$B$1:$B$1117&gt;=7))</f>
        <v>2</v>
      </c>
    </row>
    <row r="73" spans="1:3">
      <c r="A73">
        <v>2008</v>
      </c>
      <c r="B73">
        <f>SUMPRODUCT((List!$R$1:$R$1117=A73)*(List!$P$1:$P$1117=""))</f>
        <v>5</v>
      </c>
      <c r="C73">
        <f>SUMPRODUCT((List!$R$1:$R$1117=$A73)*(List!$P$1:$P$1117="")*(List!$B$1:$B$1117&gt;=7))</f>
        <v>1</v>
      </c>
    </row>
    <row r="74" spans="1:3">
      <c r="A74">
        <v>2009</v>
      </c>
      <c r="B74">
        <f>SUMPRODUCT((List!$R$1:$R$1117=A74)*(List!$P$1:$P$1117=""))</f>
        <v>6</v>
      </c>
      <c r="C74">
        <f>SUMPRODUCT((List!$R$1:$R$1117=$A74)*(List!$P$1:$P$1117="")*(List!$B$1:$B$1117&gt;=7))</f>
        <v>2</v>
      </c>
    </row>
    <row r="75" spans="1:3">
      <c r="A75">
        <v>2010</v>
      </c>
      <c r="B75">
        <f>SUMPRODUCT((List!$R$1:$R$1117=A75)*(List!$P$1:$P$1117=""))</f>
        <v>8</v>
      </c>
      <c r="C75">
        <f>SUMPRODUCT((List!$R$1:$R$1117=$A75)*(List!$P$1:$P$1117="")*(List!$B$1:$B$1117&gt;=7))</f>
        <v>2</v>
      </c>
    </row>
    <row r="76" spans="1:3">
      <c r="A76">
        <v>2011</v>
      </c>
      <c r="B76">
        <f>SUMPRODUCT((List!$R$1:$R$1117=A76)*(List!$P$1:$P$1117=""))</f>
        <v>3</v>
      </c>
      <c r="C76">
        <f>SUMPRODUCT((List!$R$1:$R$1117=$A76)*(List!$P$1:$P$1117="")*(List!$B$1:$B$1117&gt;=7))</f>
        <v>0</v>
      </c>
    </row>
    <row r="77" spans="1:3">
      <c r="A77">
        <v>2012</v>
      </c>
      <c r="B77">
        <f>SUMPRODUCT((List!$R$1:$R$1117=A77)*(List!$P$1:$P$1117=""))</f>
        <v>7</v>
      </c>
      <c r="C77">
        <f>SUMPRODUCT((List!$R$1:$R$1117=$A77)*(List!$P$1:$P$1117="")*(List!$B$1:$B$1117&gt;=7))</f>
        <v>0</v>
      </c>
    </row>
    <row r="78" spans="1:3">
      <c r="A78">
        <v>2013</v>
      </c>
      <c r="B78">
        <f>SUMPRODUCT((List!$R$1:$R$1117=A78)*(List!$P$1:$P$1117=""))</f>
        <v>6</v>
      </c>
      <c r="C78">
        <f>SUMPRODUCT((List!$R$1:$R$1117=$A78)*(List!$P$1:$P$1117="")*(List!$B$1:$B$1117&gt;=7))</f>
        <v>2</v>
      </c>
    </row>
    <row r="79" spans="1:3">
      <c r="A79">
        <v>2014</v>
      </c>
      <c r="B79">
        <f>SUMPRODUCT((List!$R$1:$R$1117=A79)*(List!$P$1:$P$1117=""))</f>
        <v>7</v>
      </c>
      <c r="C79">
        <f>SUMPRODUCT((List!$R$1:$R$1117=$A79)*(List!$P$1:$P$1117="")*(List!$B$1:$B$1117&gt;=7))</f>
        <v>2</v>
      </c>
    </row>
    <row r="80" spans="1:3">
      <c r="A80">
        <v>2015</v>
      </c>
      <c r="B80">
        <f>SUMPRODUCT((List!$R$1:$R$1117=A80)*(List!$P$1:$P$1117=""))</f>
        <v>5</v>
      </c>
      <c r="C80">
        <f>SUMPRODUCT((List!$R$1:$R$1117=$A80)*(List!$P$1:$P$1117="")*(List!$B$1:$B$1117&gt;=7))</f>
        <v>2</v>
      </c>
    </row>
    <row r="81" spans="1:3">
      <c r="A81">
        <v>2016</v>
      </c>
      <c r="B81">
        <f>SUMPRODUCT((List!$R$1:$R$1117=A81)*(List!$P$1:$P$1117=""))</f>
        <v>1</v>
      </c>
      <c r="C81">
        <f>SUMPRODUCT((List!$R$1:$R$1117=$A81)*(List!$P$1:$P$1117="")*(List!$B$1:$B$1117&gt;=7))</f>
        <v>1</v>
      </c>
    </row>
    <row r="82" spans="1:3">
      <c r="A82">
        <v>2017</v>
      </c>
      <c r="B82">
        <f>SUMPRODUCT((List!$R$1:$R$1117=A82)*(List!$P$1:$P$1117=""))</f>
        <v>7</v>
      </c>
      <c r="C82">
        <f>SUMPRODUCT((List!$R$1:$R$1117=$A82)*(List!$P$1:$P$1117="")*(List!$B$1:$B$1117&gt;=7))</f>
        <v>4</v>
      </c>
    </row>
    <row r="83" spans="1:3">
      <c r="A83">
        <v>2018</v>
      </c>
      <c r="B83">
        <f>SUMPRODUCT((List!$R$1:$R$1117=A83)*(List!$P$1:$P$1117=""))</f>
        <v>7</v>
      </c>
      <c r="C83">
        <f>SUMPRODUCT((List!$R$1:$R$1117=$A83)*(List!$P$1:$P$1117="")*(List!$B$1:$B$1117&gt;=7))</f>
        <v>1</v>
      </c>
    </row>
    <row r="84" spans="1:3">
      <c r="A84">
        <v>2019</v>
      </c>
      <c r="B84">
        <f>SUMPRODUCT((List!$R$1:$R$1117=A84)*(List!$P$1:$P$1117=""))</f>
        <v>8</v>
      </c>
      <c r="C84">
        <f>SUMPRODUCT((List!$R$1:$R$1117=$A84)*(List!$P$1:$P$1117="")*(List!$B$1:$B$1117&gt;=7))</f>
        <v>2</v>
      </c>
    </row>
    <row r="85" spans="1:3">
      <c r="A85">
        <v>2020</v>
      </c>
      <c r="B85">
        <f>SUMPRODUCT((List!$R$1:$R$1117=A85)*(List!$P$1:$P$1117=""))</f>
        <v>7</v>
      </c>
      <c r="C85">
        <f>SUMPRODUCT((List!$R$1:$R$1117=$A85)*(List!$P$1:$P$1117="")*(List!$B$1:$B$1117&gt;=7))</f>
        <v>5</v>
      </c>
    </row>
    <row r="86" spans="1:3">
      <c r="A86">
        <v>2021</v>
      </c>
      <c r="B86">
        <f>SUMPRODUCT((List!$R$1:$R$1117=A86)*(List!$P$1:$P$1117=""))</f>
        <v>41</v>
      </c>
      <c r="C86">
        <f>SUMPRODUCT((List!$R$1:$R$1117=$A86)*(List!$P$1:$P$1117="")*(List!$B$1:$B$1117&gt;=7))</f>
        <v>26</v>
      </c>
    </row>
    <row r="87" spans="1:3">
      <c r="A87">
        <v>2022</v>
      </c>
      <c r="B87">
        <f>SUMPRODUCT((List!$R$1:$R$1117=A87)*(List!$P$1:$P$1117=""))</f>
        <v>23</v>
      </c>
      <c r="C87">
        <f>SUMPRODUCT((List!$R$1:$R$1117=$A87)*(List!$P$1:$P$1117="")*(List!$B$1:$B$1117&gt;=7))</f>
        <v>15</v>
      </c>
    </row>
    <row r="88" spans="1:3">
      <c r="A88">
        <v>2023</v>
      </c>
      <c r="B88" cm="1">
        <f t="array" ref="B88">SUMPRODUCT((List!$R$1:$R$1117=A88)*(List!$P$1:$P$1117=""))</f>
        <v>18</v>
      </c>
      <c r="C88">
        <f>SUMPRODUCT((List!$R$1:$R$1117=$A88)*(List!$P$1:$P$1117="")*(List!$B$1:$B$1117&gt;=7))</f>
        <v>9</v>
      </c>
    </row>
    <row r="89" spans="1:3">
      <c r="A89">
        <v>2024</v>
      </c>
      <c r="B89" cm="1">
        <f t="array" ref="B89">SUMPRODUCT((List!$R$1:$R$1117=A89)*(List!$P$1:$P$1117=""))</f>
        <v>23</v>
      </c>
      <c r="C89">
        <f>SUMPRODUCT((List!$R$1:$R$1117=$A89)*(List!$P$1:$P$1117="")*(List!$B$1:$B$1117&gt;=7))</f>
        <v>11</v>
      </c>
    </row>
    <row r="90" spans="1:3">
      <c r="A90">
        <v>2025</v>
      </c>
      <c r="B90" cm="1">
        <f t="array" ref="B90">SUMPRODUCT((List!$R$1:$R$1117=A90)*(List!$P$1:$P$1117=""))</f>
        <v>13</v>
      </c>
      <c r="C90">
        <f>SUMPRODUCT((List!$R$1:$R$1117=$A90)*(List!$P$1:$P$1117="")*(List!$B$1:$B$1117&gt;=7))</f>
        <v>9</v>
      </c>
    </row>
    <row r="91" spans="1:3">
      <c r="A91">
        <v>2026</v>
      </c>
      <c r="B91" cm="1">
        <f t="array" ref="B91">SUMPRODUCT((List!$R$1:$R$1117=A91)*(List!$P$1:$P$1117=""))</f>
        <v>10</v>
      </c>
      <c r="C91">
        <f>SUMPRODUCT((List!$R$1:$R$1117=$A91)*(List!$P$1:$P$1117="")*(List!$B$1:$B$1117&gt;=7))</f>
        <v>9</v>
      </c>
    </row>
    <row r="92" spans="1:3">
      <c r="A92" s="3" t="s">
        <v>520</v>
      </c>
      <c r="B92">
        <f>SUM(B2:B91)</f>
        <v>353</v>
      </c>
    </row>
  </sheetData>
  <phoneticPr fontId="29"/>
  <pageMargins left="0.69791666666666663" right="0.69791666666666663" top="0.75" bottom="0.75" header="0.29791666666666666" footer="0.29791666666666666"/>
  <pageSetup paperSize="0" scale="0" firstPageNumber="4294963191" orientation="portrait" usePrinterDefaults="0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F4EB-8DB2-444F-9F6C-26BF6844C693}">
  <dimension ref="A1:AA22"/>
  <sheetViews>
    <sheetView workbookViewId="0">
      <selection activeCell="W19" sqref="W19"/>
    </sheetView>
  </sheetViews>
  <sheetFormatPr defaultColWidth="9" defaultRowHeight="12.75"/>
  <cols>
    <col min="1" max="1" width="14.125" style="34" customWidth="1"/>
    <col min="2" max="2" width="6.375" style="34" customWidth="1"/>
    <col min="3" max="3" width="7.125" style="34" customWidth="1"/>
    <col min="4" max="4" width="3.75" style="34" customWidth="1"/>
    <col min="5" max="8" width="3.625" style="34" customWidth="1"/>
    <col min="9" max="9" width="5.125" style="34" customWidth="1"/>
    <col min="10" max="10" width="4.5" style="34" customWidth="1"/>
    <col min="11" max="12" width="5.375" style="34" customWidth="1"/>
    <col min="13" max="13" width="4.875" style="34" customWidth="1"/>
    <col min="14" max="14" width="6.875" style="34" customWidth="1"/>
    <col min="15" max="15" width="7" style="34" customWidth="1"/>
    <col min="16" max="16" width="9" style="34"/>
    <col min="17" max="17" width="6.5" style="2" customWidth="1"/>
    <col min="18" max="19" width="9.5" style="34" customWidth="1"/>
    <col min="20" max="20" width="14.25" style="34" customWidth="1"/>
    <col min="21" max="21" width="14.625" style="34" customWidth="1"/>
    <col min="22" max="22" width="12.5" style="34" customWidth="1"/>
    <col min="23" max="23" width="10.5" style="34" bestFit="1" customWidth="1"/>
    <col min="24" max="24" width="15.625" style="34" customWidth="1"/>
    <col min="25" max="16384" width="9" style="34"/>
  </cols>
  <sheetData>
    <row r="1" spans="1:27">
      <c r="A1" s="34" t="s">
        <v>1</v>
      </c>
      <c r="B1" s="34" t="s">
        <v>3</v>
      </c>
      <c r="C1" s="34" t="s">
        <v>5</v>
      </c>
      <c r="D1" s="34" t="s">
        <v>6</v>
      </c>
      <c r="E1" s="34" t="s">
        <v>8</v>
      </c>
      <c r="F1" s="34" t="s">
        <v>10</v>
      </c>
      <c r="G1" s="34" t="s">
        <v>12</v>
      </c>
      <c r="H1" s="34" t="s">
        <v>14</v>
      </c>
      <c r="I1" s="34" t="s">
        <v>16</v>
      </c>
      <c r="J1" s="34" t="s">
        <v>18</v>
      </c>
      <c r="K1" s="34" t="s">
        <v>19</v>
      </c>
      <c r="L1" s="34" t="s">
        <v>21</v>
      </c>
      <c r="M1" s="34" t="s">
        <v>23</v>
      </c>
      <c r="N1" s="34" t="s">
        <v>25</v>
      </c>
      <c r="O1" s="34" t="s">
        <v>29</v>
      </c>
      <c r="P1" s="2" t="s">
        <v>31</v>
      </c>
      <c r="Q1" s="2" t="s">
        <v>37</v>
      </c>
      <c r="R1" s="34" t="s">
        <v>39</v>
      </c>
      <c r="S1" s="34" t="s">
        <v>39</v>
      </c>
      <c r="T1" s="34" t="s">
        <v>54</v>
      </c>
      <c r="U1" s="34" t="s">
        <v>41</v>
      </c>
      <c r="V1" s="34" t="s">
        <v>42</v>
      </c>
      <c r="W1" s="34" t="s">
        <v>733</v>
      </c>
      <c r="X1" s="82" t="s">
        <v>55</v>
      </c>
    </row>
    <row r="2" spans="1:27">
      <c r="A2" s="118" t="s">
        <v>769</v>
      </c>
      <c r="B2" s="118">
        <v>3</v>
      </c>
      <c r="D2" s="34">
        <v>1</v>
      </c>
      <c r="I2" s="34">
        <v>1</v>
      </c>
      <c r="K2" s="34">
        <v>1</v>
      </c>
      <c r="O2" s="115">
        <v>3</v>
      </c>
      <c r="Q2" s="45">
        <v>1982</v>
      </c>
      <c r="R2" s="34" t="s">
        <v>773</v>
      </c>
      <c r="S2" s="34" t="s">
        <v>772</v>
      </c>
      <c r="T2" s="34" t="s">
        <v>770</v>
      </c>
      <c r="U2" s="34" t="s">
        <v>120</v>
      </c>
      <c r="V2" s="34" t="s">
        <v>550</v>
      </c>
      <c r="W2" s="83"/>
      <c r="X2" s="130" t="s">
        <v>985</v>
      </c>
      <c r="Y2" s="130" t="s">
        <v>771</v>
      </c>
      <c r="Z2" s="75" t="s">
        <v>1619</v>
      </c>
    </row>
    <row r="3" spans="1:27">
      <c r="A3" s="44" t="s">
        <v>178</v>
      </c>
      <c r="B3" s="44">
        <v>13</v>
      </c>
      <c r="D3" s="34">
        <v>1</v>
      </c>
      <c r="E3" s="34">
        <v>11</v>
      </c>
      <c r="F3" s="34">
        <v>1</v>
      </c>
      <c r="J3" s="34">
        <v>1</v>
      </c>
      <c r="N3" s="34">
        <v>1</v>
      </c>
      <c r="O3" s="115">
        <v>3</v>
      </c>
      <c r="P3" s="34" t="s">
        <v>888</v>
      </c>
      <c r="Q3" s="45">
        <v>1982</v>
      </c>
      <c r="R3" s="34" t="s">
        <v>679</v>
      </c>
      <c r="S3" s="34" t="s">
        <v>680</v>
      </c>
      <c r="T3" s="34" t="s">
        <v>179</v>
      </c>
      <c r="U3" s="34" t="s">
        <v>553</v>
      </c>
      <c r="V3" s="34" t="s">
        <v>582</v>
      </c>
      <c r="W3" s="83"/>
      <c r="X3" s="130" t="s">
        <v>987</v>
      </c>
      <c r="Y3" s="130" t="s">
        <v>1141</v>
      </c>
      <c r="Z3" s="130" t="s">
        <v>1142</v>
      </c>
    </row>
    <row r="4" spans="1:27">
      <c r="A4" s="38" t="s">
        <v>341</v>
      </c>
      <c r="B4" s="38">
        <v>4</v>
      </c>
      <c r="E4" s="34">
        <v>4</v>
      </c>
      <c r="N4" s="34">
        <v>1</v>
      </c>
      <c r="O4" s="115">
        <v>2</v>
      </c>
      <c r="P4" s="2" t="s">
        <v>32</v>
      </c>
      <c r="Q4" s="50">
        <v>2002</v>
      </c>
      <c r="R4" s="34" t="s">
        <v>342</v>
      </c>
      <c r="U4" s="34" t="s">
        <v>328</v>
      </c>
      <c r="V4" s="34" t="s">
        <v>68</v>
      </c>
      <c r="W4" s="83">
        <v>1200000000000000</v>
      </c>
      <c r="X4" s="130" t="s">
        <v>1051</v>
      </c>
    </row>
    <row r="5" spans="1:27">
      <c r="A5" s="47" t="s">
        <v>350</v>
      </c>
      <c r="B5" s="47">
        <v>10</v>
      </c>
      <c r="D5" s="34">
        <v>5</v>
      </c>
      <c r="E5" s="34">
        <v>2</v>
      </c>
      <c r="F5" s="34">
        <v>1</v>
      </c>
      <c r="G5" s="34">
        <v>2</v>
      </c>
      <c r="K5" s="34">
        <v>1</v>
      </c>
      <c r="O5" s="115">
        <v>3</v>
      </c>
      <c r="Q5" s="50">
        <v>2003</v>
      </c>
      <c r="R5" s="34" t="s">
        <v>351</v>
      </c>
      <c r="S5" s="34" t="s">
        <v>352</v>
      </c>
      <c r="T5" s="34" t="s">
        <v>353</v>
      </c>
      <c r="U5" s="34" t="s">
        <v>88</v>
      </c>
      <c r="V5" s="34" t="s">
        <v>354</v>
      </c>
      <c r="W5" s="83">
        <v>437000000000000</v>
      </c>
      <c r="X5" s="130" t="s">
        <v>1054</v>
      </c>
      <c r="Y5" s="130" t="s">
        <v>1127</v>
      </c>
      <c r="Z5" s="130" t="s">
        <v>1129</v>
      </c>
    </row>
    <row r="6" spans="1:27">
      <c r="A6" s="41" t="s">
        <v>357</v>
      </c>
      <c r="B6" s="41">
        <v>6</v>
      </c>
      <c r="E6" s="34">
        <v>6</v>
      </c>
      <c r="N6" s="34">
        <v>1</v>
      </c>
      <c r="O6" s="115">
        <v>2</v>
      </c>
      <c r="P6" s="2" t="s">
        <v>32</v>
      </c>
      <c r="Q6" s="50">
        <v>2004</v>
      </c>
      <c r="R6" s="34" t="s">
        <v>358</v>
      </c>
      <c r="U6" s="34" t="s">
        <v>328</v>
      </c>
      <c r="V6" s="34" t="s">
        <v>359</v>
      </c>
      <c r="W6" s="83">
        <v>180000000000000</v>
      </c>
      <c r="X6" s="130" t="s">
        <v>1057</v>
      </c>
    </row>
    <row r="7" spans="1:27">
      <c r="A7" s="35" t="s">
        <v>635</v>
      </c>
      <c r="B7" s="35">
        <v>2</v>
      </c>
      <c r="C7" s="34">
        <v>1</v>
      </c>
      <c r="F7" s="34">
        <v>1</v>
      </c>
      <c r="G7" s="34">
        <v>1</v>
      </c>
      <c r="N7" s="34">
        <v>1</v>
      </c>
      <c r="O7" s="115">
        <v>1</v>
      </c>
      <c r="Q7" s="36">
        <v>2014</v>
      </c>
      <c r="R7" s="34" t="s">
        <v>638</v>
      </c>
      <c r="T7" s="34" t="s">
        <v>637</v>
      </c>
      <c r="U7" s="38" t="s">
        <v>298</v>
      </c>
      <c r="V7" s="34" t="s">
        <v>636</v>
      </c>
      <c r="W7" s="83">
        <v>1500000000000</v>
      </c>
      <c r="X7" s="130" t="s">
        <v>708</v>
      </c>
    </row>
    <row r="8" spans="1:27">
      <c r="A8" s="38" t="s">
        <v>527</v>
      </c>
      <c r="B8" s="38">
        <v>4</v>
      </c>
      <c r="E8" s="34">
        <v>2</v>
      </c>
      <c r="F8" s="34">
        <v>1</v>
      </c>
      <c r="I8" s="34">
        <v>1</v>
      </c>
      <c r="J8" s="34">
        <v>1</v>
      </c>
      <c r="N8" s="34">
        <v>1</v>
      </c>
      <c r="O8" s="115">
        <v>1</v>
      </c>
      <c r="Q8" s="36">
        <v>2014</v>
      </c>
      <c r="R8" s="34" t="s">
        <v>644</v>
      </c>
      <c r="T8" s="78"/>
      <c r="U8" s="38" t="s">
        <v>298</v>
      </c>
      <c r="V8" s="34" t="s">
        <v>118</v>
      </c>
      <c r="W8" s="83">
        <v>700000000000</v>
      </c>
      <c r="X8" s="77" t="s">
        <v>937</v>
      </c>
    </row>
    <row r="9" spans="1:27" s="54" customFormat="1">
      <c r="A9" s="114" t="s">
        <v>724</v>
      </c>
      <c r="B9" s="114">
        <v>9</v>
      </c>
      <c r="D9" s="54">
        <v>5</v>
      </c>
      <c r="E9" s="54">
        <v>2</v>
      </c>
      <c r="F9" s="54">
        <v>1</v>
      </c>
      <c r="G9" s="54">
        <v>1</v>
      </c>
      <c r="O9" s="117">
        <v>1</v>
      </c>
      <c r="Q9" s="111">
        <v>2017</v>
      </c>
      <c r="R9" s="54" t="s">
        <v>725</v>
      </c>
      <c r="T9" s="54" t="s">
        <v>726</v>
      </c>
      <c r="U9" s="54" t="s">
        <v>727</v>
      </c>
      <c r="V9" s="54" t="s">
        <v>728</v>
      </c>
      <c r="W9" s="87">
        <v>1E+17</v>
      </c>
      <c r="X9" s="130" t="s">
        <v>729</v>
      </c>
    </row>
    <row r="10" spans="1:27">
      <c r="A10" s="134" t="s">
        <v>1261</v>
      </c>
      <c r="B10" s="134">
        <f t="shared" ref="B10:B15" si="0">SUM(D10:I10)</f>
        <v>12</v>
      </c>
      <c r="D10" s="34">
        <v>7</v>
      </c>
      <c r="E10" s="34">
        <v>3</v>
      </c>
      <c r="F10" s="34">
        <v>1</v>
      </c>
      <c r="G10" s="34">
        <v>1</v>
      </c>
      <c r="N10" s="132"/>
      <c r="O10" s="115">
        <v>1</v>
      </c>
      <c r="Q10" s="124">
        <v>2021</v>
      </c>
      <c r="R10" s="34" t="s">
        <v>1259</v>
      </c>
      <c r="T10" s="34" t="s">
        <v>1260</v>
      </c>
      <c r="U10" s="54" t="s">
        <v>1257</v>
      </c>
      <c r="V10" s="34" t="s">
        <v>577</v>
      </c>
      <c r="W10" s="83">
        <v>1.5E+16</v>
      </c>
      <c r="X10" s="75" t="s">
        <v>1256</v>
      </c>
      <c r="AA10" s="54"/>
    </row>
    <row r="11" spans="1:27">
      <c r="A11" s="100" t="s">
        <v>1278</v>
      </c>
      <c r="B11" s="100">
        <f t="shared" si="0"/>
        <v>10</v>
      </c>
      <c r="D11" s="34">
        <v>7</v>
      </c>
      <c r="E11" s="34">
        <v>2</v>
      </c>
      <c r="F11" s="34">
        <v>1</v>
      </c>
      <c r="J11" s="34">
        <v>1</v>
      </c>
      <c r="N11" s="132"/>
      <c r="O11" s="115">
        <v>1</v>
      </c>
      <c r="Q11" s="124">
        <v>2021</v>
      </c>
      <c r="R11" s="34" t="s">
        <v>1275</v>
      </c>
      <c r="T11" s="34" t="s">
        <v>1279</v>
      </c>
      <c r="U11" s="38" t="s">
        <v>856</v>
      </c>
      <c r="V11" s="34" t="s">
        <v>824</v>
      </c>
      <c r="W11" s="83">
        <v>25000000000000</v>
      </c>
      <c r="X11" s="75" t="s">
        <v>1274</v>
      </c>
      <c r="AA11" s="54"/>
    </row>
    <row r="12" spans="1:27" s="143" customFormat="1" ht="12.75" customHeight="1">
      <c r="A12" s="154" t="s">
        <v>1412</v>
      </c>
      <c r="B12" s="154">
        <f t="shared" si="0"/>
        <v>9</v>
      </c>
      <c r="D12" s="143">
        <v>5</v>
      </c>
      <c r="E12" s="143">
        <v>3</v>
      </c>
      <c r="F12" s="143">
        <v>1</v>
      </c>
      <c r="O12" s="115">
        <v>1</v>
      </c>
      <c r="Q12" s="145">
        <v>2023</v>
      </c>
      <c r="R12" s="143" t="s">
        <v>1413</v>
      </c>
      <c r="T12" s="143" t="s">
        <v>1411</v>
      </c>
      <c r="U12" s="38" t="s">
        <v>856</v>
      </c>
      <c r="V12" s="34" t="s">
        <v>824</v>
      </c>
      <c r="W12" s="83">
        <v>20000000000000</v>
      </c>
      <c r="X12" s="146" t="s">
        <v>1410</v>
      </c>
    </row>
    <row r="13" spans="1:27" s="143" customFormat="1" ht="12.75" customHeight="1">
      <c r="A13" s="155" t="s">
        <v>1551</v>
      </c>
      <c r="B13" s="155">
        <f t="shared" si="0"/>
        <v>7</v>
      </c>
      <c r="D13" s="143">
        <v>2</v>
      </c>
      <c r="E13" s="143">
        <v>2</v>
      </c>
      <c r="F13" s="143">
        <v>2</v>
      </c>
      <c r="G13" s="143">
        <v>1</v>
      </c>
      <c r="J13" s="143">
        <v>1</v>
      </c>
      <c r="O13" s="115">
        <v>1</v>
      </c>
      <c r="Q13" s="162">
        <v>2024</v>
      </c>
      <c r="R13" s="143" t="s">
        <v>1554</v>
      </c>
      <c r="T13" s="143" t="s">
        <v>1552</v>
      </c>
      <c r="U13" s="34" t="s">
        <v>648</v>
      </c>
      <c r="V13" s="34" t="s">
        <v>1553</v>
      </c>
      <c r="W13" s="83">
        <v>2400000000000000</v>
      </c>
      <c r="X13" s="146" t="s">
        <v>1550</v>
      </c>
    </row>
    <row r="14" spans="1:27" s="54" customFormat="1" ht="13.15" customHeight="1">
      <c r="A14" s="177" t="s">
        <v>1686</v>
      </c>
      <c r="B14" s="177">
        <f t="shared" si="0"/>
        <v>2</v>
      </c>
      <c r="H14" s="54">
        <v>1</v>
      </c>
      <c r="I14" s="54">
        <v>1</v>
      </c>
      <c r="N14" s="54">
        <v>1</v>
      </c>
      <c r="O14" s="115">
        <v>1</v>
      </c>
      <c r="Q14" s="119">
        <v>2024</v>
      </c>
      <c r="R14" s="54" t="s">
        <v>1690</v>
      </c>
      <c r="T14" s="54" t="s">
        <v>1682</v>
      </c>
      <c r="U14" s="38" t="s">
        <v>1685</v>
      </c>
      <c r="V14" s="54" t="s">
        <v>1684</v>
      </c>
      <c r="W14" s="87">
        <v>20000000000</v>
      </c>
      <c r="X14" s="176" t="s">
        <v>1679</v>
      </c>
      <c r="Y14" s="176"/>
    </row>
    <row r="15" spans="1:27" s="54" customFormat="1" ht="13.15" customHeight="1">
      <c r="A15" s="178" t="s">
        <v>1750</v>
      </c>
      <c r="B15" s="178">
        <f t="shared" si="0"/>
        <v>11</v>
      </c>
      <c r="D15" s="54">
        <v>6</v>
      </c>
      <c r="E15" s="54">
        <v>3</v>
      </c>
      <c r="G15" s="54">
        <v>2</v>
      </c>
      <c r="K15" s="54">
        <v>1</v>
      </c>
      <c r="O15" s="115">
        <v>1</v>
      </c>
      <c r="Q15" s="110">
        <v>2025</v>
      </c>
      <c r="R15" s="54" t="s">
        <v>1761</v>
      </c>
      <c r="S15" s="54" t="s">
        <v>1765</v>
      </c>
      <c r="T15" s="54" t="s">
        <v>1760</v>
      </c>
      <c r="U15" s="38" t="s">
        <v>1685</v>
      </c>
      <c r="V15" s="34" t="s">
        <v>824</v>
      </c>
      <c r="W15" s="87">
        <v>8600000000000</v>
      </c>
      <c r="X15" s="176" t="s">
        <v>1759</v>
      </c>
      <c r="Y15" s="160" t="s">
        <v>1773</v>
      </c>
    </row>
    <row r="16" spans="1:27" ht="15">
      <c r="A16" s="102" t="s">
        <v>1605</v>
      </c>
      <c r="B16" s="149"/>
    </row>
    <row r="19" spans="15:16">
      <c r="O19" s="34" t="s">
        <v>29</v>
      </c>
    </row>
    <row r="20" spans="15:16" ht="14.25">
      <c r="O20" s="203">
        <v>1</v>
      </c>
      <c r="P20" s="6" t="s">
        <v>1758</v>
      </c>
    </row>
    <row r="21" spans="15:16" ht="14.25">
      <c r="O21" s="204">
        <v>2</v>
      </c>
      <c r="P21" s="6" t="s">
        <v>1756</v>
      </c>
    </row>
    <row r="22" spans="15:16" ht="14.25">
      <c r="O22" s="204">
        <v>3</v>
      </c>
      <c r="P22" s="6" t="s">
        <v>1757</v>
      </c>
    </row>
  </sheetData>
  <phoneticPr fontId="29"/>
  <conditionalFormatting sqref="O2:O15">
    <cfRule type="cellIs" dxfId="2" priority="7" stopIfTrue="1" operator="between">
      <formula>1</formula>
      <formula>1</formula>
    </cfRule>
    <cfRule type="cellIs" dxfId="1" priority="8" stopIfTrue="1" operator="between">
      <formula>2</formula>
      <formula>3</formula>
    </cfRule>
    <cfRule type="cellIs" dxfId="0" priority="9" stopIfTrue="1" operator="between">
      <formula>0</formula>
      <formula>0</formula>
    </cfRule>
  </conditionalFormatting>
  <hyperlinks>
    <hyperlink ref="X2" r:id="rId1" xr:uid="{0FF5B857-5101-4705-BEBE-42BCB844FC91}"/>
    <hyperlink ref="X3" r:id="rId2" xr:uid="{E7CDC47A-198C-4E07-8579-FAD377825AC8}"/>
    <hyperlink ref="X4" r:id="rId3" xr:uid="{9A5A5112-D7D1-40B6-962D-9BE34104031F}"/>
    <hyperlink ref="X5" r:id="rId4" xr:uid="{FEE1FB64-775E-4FEB-86B5-47E098EB2CB9}"/>
    <hyperlink ref="X6" r:id="rId5" xr:uid="{042A960C-52FC-4292-A194-0C1FF64E7082}"/>
    <hyperlink ref="X7" r:id="rId6" xr:uid="{EE75DC38-1EEE-4FB1-8E11-94F932D8C344}"/>
    <hyperlink ref="X8" r:id="rId7" xr:uid="{58AAB038-D849-4288-815C-B4F6B343676A}"/>
    <hyperlink ref="X9" r:id="rId8" xr:uid="{DD77C5EE-C439-4B1E-A696-4EF14180B9C4}"/>
    <hyperlink ref="Y5" r:id="rId9" xr:uid="{9E47DF10-752D-4352-8D06-0489AA14FC8F}"/>
    <hyperlink ref="Z5" r:id="rId10" xr:uid="{CBCC8575-876C-4F00-8058-5EDB2076E42F}"/>
    <hyperlink ref="Y3" r:id="rId11" xr:uid="{C8802F8D-EDDE-48C3-AA82-6412EA80AC6F}"/>
    <hyperlink ref="Z3" r:id="rId12" xr:uid="{84B381BF-8F70-452C-B48A-B33D0B9C4F5F}"/>
    <hyperlink ref="Y2" r:id="rId13" xr:uid="{FCEF0CD1-3882-4149-B128-47A557FA0A9C}"/>
    <hyperlink ref="X10" r:id="rId14" xr:uid="{6CC603B5-1F4D-46B3-8A19-1A7BE67E4305}"/>
    <hyperlink ref="X11" r:id="rId15" xr:uid="{7FA2031C-3070-41ED-BCB9-84C440DA7485}"/>
    <hyperlink ref="X12" r:id="rId16" xr:uid="{A7894EE7-9980-4D7B-AF08-6191F441027F}"/>
    <hyperlink ref="X13" r:id="rId17" xr:uid="{DD127F38-6145-43F3-A811-CB1AE26D9FC1}"/>
    <hyperlink ref="Z2" r:id="rId18" xr:uid="{705FF8CD-BB0E-496D-AA54-CBBD5F9CDD1E}"/>
    <hyperlink ref="X14" r:id="rId19" xr:uid="{A5967057-2A52-4EFE-99BF-0F2C98A452CA}"/>
    <hyperlink ref="X15" r:id="rId20" xr:uid="{4724983E-695A-4F76-BB6C-44AC771ED581}"/>
    <hyperlink ref="Y15" r:id="rId21" xr:uid="{EFFFE2DC-F836-4937-9345-BA3FDE823525}"/>
  </hyperlinks>
  <pageMargins left="0.7" right="0.7" top="0.75" bottom="0.75" header="0.3" footer="0.3"/>
  <pageSetup paperSize="9" orientation="portrait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C1253CFF427741A547DF2F13730D80" ma:contentTypeVersion="10" ma:contentTypeDescription="新しいドキュメントを作成します。" ma:contentTypeScope="" ma:versionID="329e600d41e52f4e2eb999bf3ae231e4">
  <xsd:schema xmlns:xsd="http://www.w3.org/2001/XMLSchema" xmlns:xs="http://www.w3.org/2001/XMLSchema" xmlns:p="http://schemas.microsoft.com/office/2006/metadata/properties" xmlns:ns3="1d21f4a5-2a02-4088-9b45-65600130a3c1" targetNamespace="http://schemas.microsoft.com/office/2006/metadata/properties" ma:root="true" ma:fieldsID="dd9d50f2a7ac74d46d6c50a453ae0846" ns3:_="">
    <xsd:import namespace="1d21f4a5-2a02-4088-9b45-65600130a3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4a5-2a02-4088-9b45-65600130a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A63BEE-74D6-40FD-9536-E66194331B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1BE59-BCFD-48D3-B058-A4CD30147E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629295-AD88-48E6-B507-E8898AFC1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4a5-2a02-4088-9b45-65600130a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Readme</vt:lpstr>
      <vt:lpstr>List</vt:lpstr>
      <vt:lpstr>Powerpoint ready table</vt:lpstr>
      <vt:lpstr>Size Distribution</vt:lpstr>
      <vt:lpstr>Statistics</vt:lpstr>
      <vt:lpstr>Annual Number</vt:lpstr>
      <vt:lpstr>tentative, suggested &amp; rejected</vt:lpstr>
    </vt:vector>
  </TitlesOfParts>
  <Manager/>
  <Company>FJ-USER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cp:keywords/>
  <dc:description/>
  <cp:lastModifiedBy>mitsunori araki</cp:lastModifiedBy>
  <cp:revision/>
  <cp:lastPrinted>2024-03-04T07:11:14Z</cp:lastPrinted>
  <dcterms:created xsi:type="dcterms:W3CDTF">2013-06-18T11:21:53Z</dcterms:created>
  <dcterms:modified xsi:type="dcterms:W3CDTF">2026-08-03T09:23:07Z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  <property fmtid="{D5CDD505-2E9C-101B-9397-08002B2CF9AE}" pid="3" name="ContentTypeId">
    <vt:lpwstr>0x01010024C1253CFF427741A547DF2F13730D80</vt:lpwstr>
  </property>
</Properties>
</file>